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o\OneDrive\Área de Trabalho\MEDIC Tabelas 2025 a 2026\"/>
    </mc:Choice>
  </mc:AlternateContent>
  <xr:revisionPtr revIDLastSave="0" documentId="13_ncr:1_{AA74F678-F734-48AB-BAFA-C5BC610D8437}" xr6:coauthVersionLast="47" xr6:coauthVersionMax="47" xr10:uidLastSave="{00000000-0000-0000-0000-000000000000}"/>
  <workbookProtection workbookAlgorithmName="SHA-512" workbookHashValue="H71X6kyZNMCvHaNrvO5NYKNwkRF/DhxxXg7uaSwAxgIiAi3RZbUHzS9KYQeudoTQVp2M45S580GppcZZHqZfoQ==" workbookSaltValue="QPlDu+wLkTKfda6RQ3MZKQ==" workbookSpinCount="100000" lockStructure="1"/>
  <bookViews>
    <workbookView xWindow="-108" yWindow="-108" windowWidth="23256" windowHeight="12456" xr2:uid="{CB05451C-0011-45E6-8F51-E95DF67E2641}"/>
  </bookViews>
  <sheets>
    <sheet name="EMED GLOBAL 200 CE" sheetId="2" r:id="rId1"/>
    <sheet name="EMED GLOBAL 300 CE - Coletivo" sheetId="3" r:id="rId2"/>
    <sheet name="EMED GLOBAL 400 CE- Apartamento" sheetId="4" r:id="rId3"/>
    <sheet name="REGRAS COMERCIAI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23" i="3"/>
  <c r="B23" i="4"/>
  <c r="B24" i="4" l="1"/>
  <c r="B25" i="4" s="1"/>
  <c r="B26" i="4" s="1"/>
  <c r="B27" i="4" s="1"/>
  <c r="B28" i="4" s="1"/>
  <c r="B29" i="4" s="1"/>
  <c r="B30" i="4" s="1"/>
  <c r="B31" i="4" s="1"/>
  <c r="B10" i="4"/>
  <c r="B11" i="4" s="1"/>
  <c r="B12" i="4" s="1"/>
  <c r="B13" i="4" s="1"/>
  <c r="B14" i="4" s="1"/>
  <c r="B15" i="4" s="1"/>
  <c r="B16" i="4" s="1"/>
  <c r="B17" i="4" s="1"/>
  <c r="B18" i="4" s="1"/>
  <c r="B24" i="3"/>
  <c r="B25" i="3" s="1"/>
  <c r="B26" i="3" s="1"/>
  <c r="B27" i="3" s="1"/>
  <c r="B28" i="3" s="1"/>
  <c r="B29" i="3" s="1"/>
  <c r="B30" i="3" s="1"/>
  <c r="B31" i="3" s="1"/>
  <c r="B10" i="3"/>
  <c r="B11" i="3" s="1"/>
  <c r="B12" i="3" s="1"/>
  <c r="B13" i="3" s="1"/>
  <c r="B14" i="3" s="1"/>
  <c r="B15" i="3" s="1"/>
  <c r="B16" i="3" s="1"/>
  <c r="B17" i="3" s="1"/>
  <c r="B18" i="3" s="1"/>
  <c r="B24" i="2"/>
  <c r="B25" i="2" s="1"/>
  <c r="B26" i="2" s="1"/>
  <c r="B27" i="2" s="1"/>
  <c r="B28" i="2" s="1"/>
  <c r="B29" i="2" s="1"/>
  <c r="B30" i="2" s="1"/>
  <c r="B31" i="2" s="1"/>
  <c r="B10" i="2"/>
  <c r="B11" i="2" s="1"/>
  <c r="B12" i="2" s="1"/>
  <c r="B13" i="2" s="1"/>
  <c r="B14" i="2" s="1"/>
  <c r="B15" i="2" s="1"/>
  <c r="B16" i="2" s="1"/>
  <c r="B17" i="2" s="1"/>
  <c r="B18" i="2" s="1"/>
</calcChain>
</file>

<file path=xl/sharedStrings.xml><?xml version="1.0" encoding="utf-8"?>
<sst xmlns="http://schemas.openxmlformats.org/spreadsheetml/2006/main" count="480" uniqueCount="133">
  <si>
    <t>Contratação: Coletivo Empresarial</t>
  </si>
  <si>
    <t>Segmentação: AMBULATORIAL + HOSPITALAR COM OBSTETRICIA</t>
  </si>
  <si>
    <t>Acomodação: COLETIVA</t>
  </si>
  <si>
    <t>Coparticipação de 50% em Consulta, Exames, Terapia e Atendimento Ambulatorial</t>
  </si>
  <si>
    <t>NTS</t>
  </si>
  <si>
    <t>Fx. Etária</t>
  </si>
  <si>
    <t>EXTREMAMEDIC</t>
  </si>
  <si>
    <t>Var. Faixa etária</t>
  </si>
  <si>
    <t xml:space="preserve">00 a 18 anos </t>
  </si>
  <si>
    <t>19 a 23 anos</t>
  </si>
  <si>
    <t>24 a 28 anos</t>
  </si>
  <si>
    <t>29 a 33 anos</t>
  </si>
  <si>
    <t>34 a 38 anos</t>
  </si>
  <si>
    <t>39 a 43 anos</t>
  </si>
  <si>
    <t>44 a 48 anos</t>
  </si>
  <si>
    <t>49 a 53 anos</t>
  </si>
  <si>
    <t>54 a 58 anos</t>
  </si>
  <si>
    <t>59 anos ou +</t>
  </si>
  <si>
    <t>Grupo de Municipios / Registro ANS - 498.018/24-2</t>
  </si>
  <si>
    <t>EMED GLOBAL BLUE 200 - GRUPO DE MUNICÍPIOS</t>
  </si>
  <si>
    <t xml:space="preserve">CAMBUI </t>
  </si>
  <si>
    <t>MG</t>
  </si>
  <si>
    <t xml:space="preserve">BRAGANÇA PAULISTA </t>
  </si>
  <si>
    <t>SP</t>
  </si>
  <si>
    <t xml:space="preserve">CAMANDUCAIA </t>
  </si>
  <si>
    <t xml:space="preserve">TOLEDO </t>
  </si>
  <si>
    <t>EXTREMA</t>
  </si>
  <si>
    <t xml:space="preserve">MUNHOZ </t>
  </si>
  <si>
    <t xml:space="preserve"> </t>
  </si>
  <si>
    <t>PIRACAIA</t>
  </si>
  <si>
    <t>SENADOR AMARAL</t>
  </si>
  <si>
    <t>CÓRREGO BOM JESUS</t>
  </si>
  <si>
    <t>ATIBAIA</t>
  </si>
  <si>
    <t>ITAPEVA</t>
  </si>
  <si>
    <t>VARGEM</t>
  </si>
  <si>
    <t xml:space="preserve">JOANOPOLIS </t>
  </si>
  <si>
    <t>EMED GLOBAL BLUE 200 - GRUPO DE MUNÍCIPIOS</t>
  </si>
  <si>
    <t xml:space="preserve">TAXA DE INSCRIÇÃO </t>
  </si>
  <si>
    <t>COPAY 50%</t>
  </si>
  <si>
    <t>REGRAS – EMPRESAS MEI</t>
  </si>
  <si>
    <t>Limitadores:</t>
  </si>
  <si>
    <t>180 DIAS DE ABERTURA</t>
  </si>
  <si>
    <t>TABELA ACEITAÇÃO TITULARES/ DEPENDENTES/ AGREGADOS</t>
  </si>
  <si>
    <t>Consultas Eletivas</t>
  </si>
  <si>
    <t>VÍNCULO EMPRESA</t>
  </si>
  <si>
    <t>TIPO</t>
  </si>
  <si>
    <t>Consultas Pronto Socorro</t>
  </si>
  <si>
    <t>SÓCIOS DEVEM ESTAR NO PLANO</t>
  </si>
  <si>
    <t>SÓCIO</t>
  </si>
  <si>
    <t>TITULAR</t>
  </si>
  <si>
    <t>70 ANOS</t>
  </si>
  <si>
    <t>Exames</t>
  </si>
  <si>
    <t>MAXÍMO 2 TITULARES</t>
  </si>
  <si>
    <t>FUNCIONÁRIO CLT</t>
  </si>
  <si>
    <t>65 ANOS</t>
  </si>
  <si>
    <t>Terapias</t>
  </si>
  <si>
    <t>PRESTADOR DE SERVIÇO</t>
  </si>
  <si>
    <t>CONJUGE SÓCIO</t>
  </si>
  <si>
    <t>DEPENDENTE</t>
  </si>
  <si>
    <t>REGRAS DE ACEITAÇÃO DEMAIS CNPJs</t>
  </si>
  <si>
    <t xml:space="preserve">CARÊNCIA </t>
  </si>
  <si>
    <t>CONJUGE TITULARES</t>
  </si>
  <si>
    <t>24 horas</t>
  </si>
  <si>
    <t>Casos de urgência e emergência</t>
  </si>
  <si>
    <t>FILHOS SOLTEIROS</t>
  </si>
  <si>
    <t>FILHOS ADOTIVOS</t>
  </si>
  <si>
    <t>180 dias</t>
  </si>
  <si>
    <t xml:space="preserve">Para os demais procedimentos </t>
  </si>
  <si>
    <t>ENTEADO</t>
  </si>
  <si>
    <t>300 dias</t>
  </si>
  <si>
    <t>Para parto</t>
  </si>
  <si>
    <t>PAI/MÃE</t>
  </si>
  <si>
    <t>NÃO ACEITA</t>
  </si>
  <si>
    <t>-</t>
  </si>
  <si>
    <t>•         2 ou Mais Contratos/CNPJ’s coligados em 1 contrato</t>
  </si>
  <si>
    <t>24 meses</t>
  </si>
  <si>
    <t>Doenças e lesões pré-existentes</t>
  </si>
  <si>
    <t>PADRASTRO/ MADASTRA</t>
  </si>
  <si>
    <t xml:space="preserve">•         Após Integração será gerado Boleto Separado para cada empresa </t>
  </si>
  <si>
    <t>IRMÃOS</t>
  </si>
  <si>
    <t>CUNHADO(A)</t>
  </si>
  <si>
    <t>•         Valor de Tabela de acordo com a soma das vidas</t>
  </si>
  <si>
    <t>TIO(A)</t>
  </si>
  <si>
    <t>REQUISITOS</t>
  </si>
  <si>
    <t>SOGRO(A)</t>
  </si>
  <si>
    <t>•         Máximo 10 CNPJs</t>
  </si>
  <si>
    <t>SOBRINHO(A)</t>
  </si>
  <si>
    <t>•         Sócios em Comum ou Sociedade Familiar para o vincúlo sob comprovação</t>
  </si>
  <si>
    <t>GENRO/ NORA</t>
  </si>
  <si>
    <t>•         1 Proposta Numerada digitalizada para cada CNPJ</t>
  </si>
  <si>
    <t>NETO(A)</t>
  </si>
  <si>
    <t>•         1 Layout Excel para cada CNPJ</t>
  </si>
  <si>
    <t>Ressalva: as idades apresentadas serão avaliadas pelo atuário podendo ter agravo na precificação.</t>
  </si>
  <si>
    <t>•         1 Formulário Saúde para cada CNPJ</t>
  </si>
  <si>
    <t>•         1 Formulário Coligadas para todo grupo</t>
  </si>
  <si>
    <t>Obs.: Não haverá comissionamento para vendas nas idades acima de 65 anos</t>
  </si>
  <si>
    <t>Consultas PA/PS</t>
  </si>
  <si>
    <t>COPARTICIPAÇÃO 50%</t>
  </si>
  <si>
    <t>Telemedicina</t>
  </si>
  <si>
    <t>Isento</t>
  </si>
  <si>
    <t>Internações</t>
  </si>
  <si>
    <t>PARAISOPOLIS</t>
  </si>
  <si>
    <t>POUSO ALEGRE</t>
  </si>
  <si>
    <t>CONGONHAL</t>
  </si>
  <si>
    <t>BORDA DA MATA</t>
  </si>
  <si>
    <t>SANTA RITA DO SAPUCAI</t>
  </si>
  <si>
    <t>ESTIVA</t>
  </si>
  <si>
    <t>CACHOEIRO DE MINAS</t>
  </si>
  <si>
    <t>EMED GLOBAL BLUE 400 - GRUPO DE MUNICÍPIOS</t>
  </si>
  <si>
    <t>EMED GLOBAL BLUE 300 - GRUPO DE MUNICÍPIOS</t>
  </si>
  <si>
    <t>REGRAS COMERCIAIS MEDIC GLOBAL</t>
  </si>
  <si>
    <t>Acomodação: APARTAMENTO</t>
  </si>
  <si>
    <t>21/24 ANOS</t>
  </si>
  <si>
    <t>AGREGADO - NÃO ACEITA</t>
  </si>
  <si>
    <t>Grupo de Municipios / Registro ANS - 500.177/24-3</t>
  </si>
  <si>
    <t>Grupo de Municipios / Registro ANS - 500.178/24-1</t>
  </si>
  <si>
    <t>Validade para as vigências</t>
  </si>
  <si>
    <t>09/2025 a 08/2026</t>
  </si>
  <si>
    <t xml:space="preserve">EMED GLOBAL BLUE 300 CE </t>
  </si>
  <si>
    <t xml:space="preserve">TABELA DE VENDA  DE 11 a 45 VIDAS </t>
  </si>
  <si>
    <t>Inernações</t>
  </si>
  <si>
    <t>ISENTO</t>
  </si>
  <si>
    <t>Consultas, exames de laboratório simples e raio-x simples</t>
  </si>
  <si>
    <t>PRESTADORES</t>
  </si>
  <si>
    <t>•      Aceitos apenas em contratos novos(Comercial) com mais de 30 vidas</t>
  </si>
  <si>
    <t>•      Não aceito em inclusões de prestadores em PME menor que 30 vidas</t>
  </si>
  <si>
    <t>COLIGADAS - INTRODUÇÃO</t>
  </si>
  <si>
    <t>•         Carências Zeradas acima de 30 vidas</t>
  </si>
  <si>
    <t>Idade Máxima</t>
  </si>
  <si>
    <t>EMED GLOBAL BLUE 400  CE</t>
  </si>
  <si>
    <t xml:space="preserve">TABELA DE VENDA  DE 02 A 10 VIDAS </t>
  </si>
  <si>
    <t>EMED GLOBAL BLUE 200 CE</t>
  </si>
  <si>
    <t>TABELA DE VENDA  DE 11 a 45 VIDAS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</si>
</sst>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Nº de Registro: &quot;\ ###,###,##\-#"/>
    <numFmt numFmtId="165" formatCode="&quot;R$&quot;\ #,##0.00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b/>
      <sz val="10"/>
      <color theme="8" tint="-0.499984740745262"/>
      <name val="Aptos Narrow"/>
      <family val="2"/>
      <scheme val="minor"/>
    </font>
    <font>
      <sz val="9"/>
      <color theme="4" tint="-0.49998474074526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4" tint="-0.499984740745262"/>
      <name val="Aptos Narrow"/>
      <family val="2"/>
      <scheme val="minor"/>
    </font>
    <font>
      <sz val="9"/>
      <color theme="1"/>
      <name val="Arial"/>
      <family val="2"/>
    </font>
    <font>
      <b/>
      <sz val="11"/>
      <color rgb="FFFF0000"/>
      <name val="Aptos Narrow"/>
      <family val="2"/>
      <scheme val="minor"/>
    </font>
    <font>
      <b/>
      <sz val="8"/>
      <color theme="4" tint="-0.49998474074526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8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gradientFill type="path" left="1" right="1" top="1" bottom="1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49998474074526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theme="0" tint="-4.9989318521683403E-2"/>
      </left>
      <right style="medium">
        <color indexed="64"/>
      </right>
      <top style="thick">
        <color theme="0" tint="-4.9989318521683403E-2"/>
      </top>
      <bottom style="thick">
        <color theme="0" tint="-4.9989318521683403E-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theme="0" tint="-4.9989318521683403E-2"/>
      </bottom>
      <diagonal/>
    </border>
    <border>
      <left/>
      <right/>
      <top style="medium">
        <color indexed="64"/>
      </top>
      <bottom style="thick">
        <color theme="0" tint="-4.9989318521683403E-2"/>
      </bottom>
      <diagonal/>
    </border>
    <border>
      <left/>
      <right style="medium">
        <color indexed="64"/>
      </right>
      <top style="medium">
        <color indexed="64"/>
      </top>
      <bottom style="thick">
        <color theme="0" tint="-4.9989318521683403E-2"/>
      </bottom>
      <diagonal/>
    </border>
    <border>
      <left style="thin">
        <color indexed="64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n">
        <color indexed="64"/>
      </left>
      <right style="thick">
        <color theme="0" tint="-4.9989318521683403E-2"/>
      </right>
      <top style="thick">
        <color theme="0" tint="-4.9989318521683403E-2"/>
      </top>
      <bottom style="medium">
        <color indexed="64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theme="0" tint="-4.9989318521683403E-2"/>
      </right>
      <top style="thick">
        <color theme="0" tint="-4.9989318521683403E-2"/>
      </top>
      <bottom/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/>
      <diagonal/>
    </border>
    <border>
      <left/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n">
        <color indexed="64"/>
      </left>
      <right style="thick">
        <color theme="0" tint="-4.9989318521683403E-2"/>
      </right>
      <top/>
      <bottom style="thick">
        <color theme="0" tint="-4.9989318521683403E-2"/>
      </bottom>
      <diagonal/>
    </border>
    <border>
      <left style="thick">
        <color theme="0" tint="-4.9989318521683403E-2"/>
      </left>
      <right style="thick">
        <color theme="0" tint="-4.9989318521683403E-2"/>
      </right>
      <top/>
      <bottom style="thick">
        <color theme="0" tint="-4.9989318521683403E-2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thick">
        <color rgb="FFFFFFFF"/>
      </bottom>
      <diagonal/>
    </border>
    <border>
      <left/>
      <right/>
      <top style="medium">
        <color indexed="64"/>
      </top>
      <bottom style="thick">
        <color rgb="FFFFFFFF"/>
      </bottom>
      <diagonal/>
    </border>
    <border>
      <left/>
      <right style="medium">
        <color indexed="64"/>
      </right>
      <top style="medium">
        <color indexed="64"/>
      </top>
      <bottom style="thick">
        <color rgb="FFFFFFFF"/>
      </bottom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 tint="-4.9989318521683403E-2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 style="medium">
        <color indexed="64"/>
      </right>
      <top/>
      <bottom style="thick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ck">
        <color theme="0" tint="-4.9989318521683403E-2"/>
      </bottom>
      <diagonal/>
    </border>
    <border>
      <left/>
      <right/>
      <top style="thin">
        <color indexed="64"/>
      </top>
      <bottom style="thick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ck">
        <color theme="0" tint="-4.9989318521683403E-2"/>
      </bottom>
      <diagonal/>
    </border>
    <border>
      <left style="thick">
        <color theme="0" tint="-4.9989318521683403E-2"/>
      </left>
      <right style="thin">
        <color indexed="64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n">
        <color indexed="64"/>
      </left>
      <right style="thick">
        <color theme="0" tint="-4.9989318521683403E-2"/>
      </right>
      <top style="thick">
        <color theme="0" tint="-4.9989318521683403E-2"/>
      </top>
      <bottom style="thin">
        <color indexed="64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n">
        <color indexed="64"/>
      </bottom>
      <diagonal/>
    </border>
    <border>
      <left/>
      <right style="thick">
        <color theme="0" tint="-4.9989318521683403E-2"/>
      </right>
      <top style="thick">
        <color theme="0" tint="-4.9989318521683403E-2"/>
      </top>
      <bottom style="thin">
        <color indexed="64"/>
      </bottom>
      <diagonal/>
    </border>
    <border>
      <left style="thick">
        <color theme="0" tint="-4.9989318521683403E-2"/>
      </left>
      <right style="thin">
        <color indexed="64"/>
      </right>
      <top style="thick">
        <color theme="0" tint="-4.9989318521683403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0" applyNumberFormat="0" applyBorder="0" applyAlignment="0" applyProtection="0"/>
  </cellStyleXfs>
  <cellXfs count="148">
    <xf numFmtId="0" fontId="0" fillId="0" borderId="0" xfId="0"/>
    <xf numFmtId="9" fontId="5" fillId="3" borderId="0" xfId="0" applyNumberFormat="1" applyFont="1" applyFill="1" applyAlignment="1">
      <alignment horizontal="center" vertical="center"/>
    </xf>
    <xf numFmtId="10" fontId="5" fillId="3" borderId="0" xfId="0" applyNumberFormat="1" applyFont="1" applyFill="1" applyAlignment="1">
      <alignment horizontal="center" vertical="center"/>
    </xf>
    <xf numFmtId="17" fontId="3" fillId="5" borderId="1" xfId="0" applyNumberFormat="1" applyFont="1" applyFill="1" applyBorder="1" applyAlignment="1" applyProtection="1">
      <alignment horizontal="center"/>
      <protection hidden="1"/>
    </xf>
    <xf numFmtId="17" fontId="3" fillId="5" borderId="1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wrapText="1"/>
    </xf>
    <xf numFmtId="17" fontId="3" fillId="5" borderId="4" xfId="0" applyNumberFormat="1" applyFont="1" applyFill="1" applyBorder="1" applyAlignment="1" applyProtection="1">
      <alignment horizontal="center"/>
      <protection hidden="1"/>
    </xf>
    <xf numFmtId="165" fontId="4" fillId="3" borderId="0" xfId="0" applyNumberFormat="1" applyFont="1" applyFill="1" applyAlignment="1" applyProtection="1">
      <alignment horizontal="center"/>
      <protection hidden="1"/>
    </xf>
    <xf numFmtId="17" fontId="6" fillId="3" borderId="9" xfId="1" applyNumberFormat="1" applyFont="1" applyFill="1" applyBorder="1" applyAlignment="1" applyProtection="1">
      <alignment horizontal="center"/>
      <protection hidden="1"/>
    </xf>
    <xf numFmtId="17" fontId="6" fillId="3" borderId="10" xfId="1" applyNumberFormat="1" applyFont="1" applyFill="1" applyBorder="1" applyAlignment="1" applyProtection="1">
      <alignment horizontal="center"/>
      <protection hidden="1"/>
    </xf>
    <xf numFmtId="17" fontId="6" fillId="3" borderId="2" xfId="1" applyNumberFormat="1" applyFont="1" applyFill="1" applyBorder="1" applyAlignment="1" applyProtection="1">
      <alignment horizontal="center"/>
      <protection hidden="1"/>
    </xf>
    <xf numFmtId="17" fontId="6" fillId="3" borderId="11" xfId="1" applyNumberFormat="1" applyFont="1" applyFill="1" applyBorder="1" applyAlignment="1" applyProtection="1">
      <alignment horizontal="center"/>
      <protection hidden="1"/>
    </xf>
    <xf numFmtId="17" fontId="6" fillId="3" borderId="12" xfId="1" applyNumberFormat="1" applyFont="1" applyFill="1" applyBorder="1" applyAlignment="1" applyProtection="1">
      <alignment horizontal="center"/>
      <protection hidden="1"/>
    </xf>
    <xf numFmtId="0" fontId="0" fillId="0" borderId="13" xfId="0" applyBorder="1"/>
    <xf numFmtId="0" fontId="0" fillId="0" borderId="5" xfId="0" applyBorder="1"/>
    <xf numFmtId="0" fontId="7" fillId="0" borderId="1" xfId="0" applyFont="1" applyBorder="1" applyProtection="1">
      <protection hidden="1"/>
    </xf>
    <xf numFmtId="0" fontId="7" fillId="0" borderId="0" xfId="0" applyFont="1" applyProtection="1">
      <protection hidden="1"/>
    </xf>
    <xf numFmtId="165" fontId="4" fillId="3" borderId="13" xfId="0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Protection="1">
      <protection hidden="1"/>
    </xf>
    <xf numFmtId="0" fontId="0" fillId="0" borderId="20" xfId="0" applyBorder="1"/>
    <xf numFmtId="0" fontId="8" fillId="0" borderId="0" xfId="0" applyFont="1" applyAlignment="1" applyProtection="1">
      <alignment horizontal="left" wrapText="1"/>
      <protection hidden="1"/>
    </xf>
    <xf numFmtId="44" fontId="9" fillId="0" borderId="0" xfId="2" applyFont="1" applyBorder="1" applyAlignment="1" applyProtection="1">
      <alignment wrapText="1"/>
      <protection hidden="1"/>
    </xf>
    <xf numFmtId="0" fontId="10" fillId="6" borderId="27" xfId="0" applyFont="1" applyFill="1" applyBorder="1" applyAlignment="1">
      <alignment vertical="center" wrapText="1"/>
    </xf>
    <xf numFmtId="0" fontId="11" fillId="0" borderId="1" xfId="0" applyFont="1" applyBorder="1"/>
    <xf numFmtId="0" fontId="10" fillId="7" borderId="27" xfId="0" applyFont="1" applyFill="1" applyBorder="1" applyAlignment="1">
      <alignment vertical="center" wrapText="1"/>
    </xf>
    <xf numFmtId="0" fontId="13" fillId="6" borderId="31" xfId="0" applyFont="1" applyFill="1" applyBorder="1" applyAlignment="1">
      <alignment horizontal="left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3" fillId="7" borderId="31" xfId="0" applyFont="1" applyFill="1" applyBorder="1" applyAlignment="1">
      <alignment horizontal="left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0" fillId="6" borderId="36" xfId="0" applyFont="1" applyFill="1" applyBorder="1" applyAlignment="1">
      <alignment vertical="center" wrapText="1"/>
    </xf>
    <xf numFmtId="0" fontId="10" fillId="7" borderId="37" xfId="0" applyFont="1" applyFill="1" applyBorder="1" applyAlignment="1">
      <alignment vertical="center" wrapText="1"/>
    </xf>
    <xf numFmtId="0" fontId="10" fillId="6" borderId="34" xfId="0" applyFont="1" applyFill="1" applyBorder="1" applyAlignment="1">
      <alignment vertical="center" wrapText="1"/>
    </xf>
    <xf numFmtId="0" fontId="17" fillId="0" borderId="0" xfId="0" applyFont="1" applyAlignment="1">
      <alignment horizontal="left"/>
    </xf>
    <xf numFmtId="17" fontId="6" fillId="3" borderId="16" xfId="1" applyNumberFormat="1" applyFont="1" applyFill="1" applyBorder="1" applyAlignment="1" applyProtection="1">
      <alignment horizontal="center"/>
      <protection hidden="1"/>
    </xf>
    <xf numFmtId="17" fontId="6" fillId="3" borderId="17" xfId="1" applyNumberFormat="1" applyFont="1" applyFill="1" applyBorder="1" applyAlignment="1" applyProtection="1">
      <alignment horizontal="center"/>
      <protection hidden="1"/>
    </xf>
    <xf numFmtId="17" fontId="6" fillId="3" borderId="18" xfId="1" applyNumberFormat="1" applyFont="1" applyFill="1" applyBorder="1" applyAlignment="1" applyProtection="1">
      <alignment horizontal="center"/>
      <protection hidden="1"/>
    </xf>
    <xf numFmtId="0" fontId="19" fillId="0" borderId="13" xfId="0" applyFont="1" applyBorder="1"/>
    <xf numFmtId="0" fontId="19" fillId="0" borderId="5" xfId="0" applyFont="1" applyBorder="1"/>
    <xf numFmtId="17" fontId="6" fillId="3" borderId="14" xfId="1" applyNumberFormat="1" applyFont="1" applyFill="1" applyBorder="1" applyAlignment="1" applyProtection="1">
      <alignment horizontal="center"/>
      <protection hidden="1"/>
    </xf>
    <xf numFmtId="17" fontId="6" fillId="3" borderId="15" xfId="1" applyNumberFormat="1" applyFont="1" applyFill="1" applyBorder="1" applyAlignment="1" applyProtection="1">
      <alignment horizontal="center"/>
      <protection hidden="1"/>
    </xf>
    <xf numFmtId="17" fontId="6" fillId="3" borderId="47" xfId="1" applyNumberFormat="1" applyFont="1" applyFill="1" applyBorder="1" applyAlignment="1" applyProtection="1">
      <alignment horizontal="center"/>
      <protection hidden="1"/>
    </xf>
    <xf numFmtId="0" fontId="11" fillId="0" borderId="0" xfId="0" applyFont="1"/>
    <xf numFmtId="17" fontId="20" fillId="0" borderId="0" xfId="1" applyNumberFormat="1" applyFont="1" applyFill="1" applyBorder="1" applyAlignment="1" applyProtection="1">
      <alignment horizontal="center"/>
      <protection hidden="1"/>
    </xf>
    <xf numFmtId="17" fontId="6" fillId="0" borderId="0" xfId="1" applyNumberFormat="1" applyFont="1" applyFill="1" applyBorder="1" applyAlignment="1" applyProtection="1">
      <alignment horizontal="center"/>
      <protection hidden="1"/>
    </xf>
    <xf numFmtId="17" fontId="6" fillId="3" borderId="52" xfId="1" applyNumberFormat="1" applyFont="1" applyFill="1" applyBorder="1" applyAlignment="1" applyProtection="1">
      <alignment horizontal="center"/>
      <protection hidden="1"/>
    </xf>
    <xf numFmtId="17" fontId="6" fillId="3" borderId="53" xfId="1" applyNumberFormat="1" applyFont="1" applyFill="1" applyBorder="1" applyAlignment="1" applyProtection="1">
      <alignment horizontal="center"/>
      <protection hidden="1"/>
    </xf>
    <xf numFmtId="17" fontId="6" fillId="3" borderId="54" xfId="1" applyNumberFormat="1" applyFont="1" applyFill="1" applyBorder="1" applyAlignment="1" applyProtection="1">
      <alignment horizontal="center"/>
      <protection hidden="1"/>
    </xf>
    <xf numFmtId="17" fontId="6" fillId="3" borderId="55" xfId="1" applyNumberFormat="1" applyFont="1" applyFill="1" applyBorder="1" applyAlignment="1" applyProtection="1">
      <alignment horizontal="center"/>
      <protection hidden="1"/>
    </xf>
    <xf numFmtId="17" fontId="6" fillId="3" borderId="56" xfId="1" applyNumberFormat="1" applyFont="1" applyFill="1" applyBorder="1" applyAlignment="1" applyProtection="1">
      <alignment horizontal="center"/>
      <protection hidden="1"/>
    </xf>
    <xf numFmtId="0" fontId="19" fillId="8" borderId="3" xfId="3" applyFont="1" applyBorder="1"/>
    <xf numFmtId="0" fontId="19" fillId="8" borderId="5" xfId="3" applyFont="1" applyBorder="1"/>
    <xf numFmtId="0" fontId="19" fillId="8" borderId="37" xfId="3" applyFont="1" applyBorder="1"/>
    <xf numFmtId="0" fontId="19" fillId="8" borderId="34" xfId="3" applyFont="1" applyBorder="1"/>
    <xf numFmtId="0" fontId="21" fillId="6" borderId="27" xfId="0" applyFont="1" applyFill="1" applyBorder="1" applyAlignment="1">
      <alignment vertical="center" wrapText="1"/>
    </xf>
    <xf numFmtId="0" fontId="21" fillId="7" borderId="27" xfId="0" applyFont="1" applyFill="1" applyBorder="1" applyAlignment="1">
      <alignment vertical="center" wrapText="1"/>
    </xf>
    <xf numFmtId="0" fontId="21" fillId="7" borderId="34" xfId="0" applyFont="1" applyFill="1" applyBorder="1" applyAlignment="1">
      <alignment vertical="center" wrapText="1"/>
    </xf>
    <xf numFmtId="0" fontId="21" fillId="6" borderId="36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21" fillId="6" borderId="34" xfId="0" applyFont="1" applyFill="1" applyBorder="1" applyAlignment="1">
      <alignment vertical="center" wrapText="1"/>
    </xf>
    <xf numFmtId="0" fontId="26" fillId="9" borderId="26" xfId="0" applyFont="1" applyFill="1" applyBorder="1" applyAlignment="1">
      <alignment horizontal="center" wrapText="1"/>
    </xf>
    <xf numFmtId="0" fontId="11" fillId="0" borderId="4" xfId="0" applyFont="1" applyBorder="1"/>
    <xf numFmtId="44" fontId="9" fillId="0" borderId="23" xfId="2" applyFont="1" applyBorder="1" applyAlignment="1" applyProtection="1">
      <alignment horizontal="center" wrapText="1"/>
      <protection hidden="1"/>
    </xf>
    <xf numFmtId="0" fontId="26" fillId="2" borderId="1" xfId="0" applyFont="1" applyFill="1" applyBorder="1" applyAlignment="1" applyProtection="1">
      <alignment horizontal="center" vertical="center" wrapText="1"/>
      <protection hidden="1"/>
    </xf>
    <xf numFmtId="0" fontId="24" fillId="4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8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/>
    </xf>
    <xf numFmtId="0" fontId="31" fillId="0" borderId="0" xfId="0" applyFont="1"/>
    <xf numFmtId="17" fontId="20" fillId="0" borderId="24" xfId="1" applyNumberFormat="1" applyFont="1" applyFill="1" applyBorder="1" applyAlignment="1" applyProtection="1">
      <alignment horizontal="center"/>
      <protection hidden="1"/>
    </xf>
    <xf numFmtId="17" fontId="20" fillId="0" borderId="20" xfId="1" applyNumberFormat="1" applyFont="1" applyFill="1" applyBorder="1" applyAlignment="1" applyProtection="1">
      <alignment horizontal="center"/>
      <protection hidden="1"/>
    </xf>
    <xf numFmtId="44" fontId="19" fillId="8" borderId="37" xfId="3" applyNumberFormat="1" applyFont="1" applyBorder="1" applyAlignment="1">
      <alignment horizontal="center" wrapText="1"/>
    </xf>
    <xf numFmtId="44" fontId="19" fillId="8" borderId="34" xfId="3" applyNumberFormat="1" applyFont="1" applyBorder="1" applyAlignment="1">
      <alignment horizontal="center" wrapText="1"/>
    </xf>
    <xf numFmtId="0" fontId="24" fillId="9" borderId="24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0" fontId="26" fillId="2" borderId="1" xfId="0" applyFont="1" applyFill="1" applyBorder="1" applyAlignment="1" applyProtection="1">
      <alignment horizontal="center" vertical="center" wrapText="1"/>
      <protection hidden="1"/>
    </xf>
    <xf numFmtId="0" fontId="26" fillId="2" borderId="0" xfId="0" applyFont="1" applyFill="1" applyAlignment="1" applyProtection="1">
      <alignment horizontal="center" vertical="center" wrapText="1"/>
      <protection hidden="1"/>
    </xf>
    <xf numFmtId="0" fontId="29" fillId="9" borderId="6" xfId="0" applyFont="1" applyFill="1" applyBorder="1" applyAlignment="1" applyProtection="1">
      <alignment horizontal="center" vertical="center"/>
      <protection hidden="1"/>
    </xf>
    <xf numFmtId="0" fontId="29" fillId="9" borderId="7" xfId="0" applyFont="1" applyFill="1" applyBorder="1" applyAlignment="1" applyProtection="1">
      <alignment horizontal="center" vertical="center"/>
      <protection hidden="1"/>
    </xf>
    <xf numFmtId="0" fontId="29" fillId="9" borderId="48" xfId="0" applyFont="1" applyFill="1" applyBorder="1" applyAlignment="1" applyProtection="1">
      <alignment horizontal="center" vertical="center"/>
      <protection hidden="1"/>
    </xf>
    <xf numFmtId="0" fontId="29" fillId="9" borderId="8" xfId="0" applyFont="1" applyFill="1" applyBorder="1" applyAlignment="1" applyProtection="1">
      <alignment horizontal="center" vertical="center"/>
      <protection hidden="1"/>
    </xf>
    <xf numFmtId="164" fontId="32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32" fillId="2" borderId="0" xfId="0" applyNumberFormat="1" applyFont="1" applyFill="1" applyAlignment="1" applyProtection="1">
      <alignment horizontal="center" vertical="center" wrapText="1"/>
      <protection hidden="1"/>
    </xf>
    <xf numFmtId="0" fontId="3" fillId="11" borderId="1" xfId="1" applyNumberFormat="1" applyFont="1" applyFill="1" applyBorder="1" applyAlignment="1" applyProtection="1">
      <alignment horizontal="center"/>
      <protection hidden="1"/>
    </xf>
    <xf numFmtId="0" fontId="3" fillId="11" borderId="0" xfId="1" applyNumberFormat="1" applyFont="1" applyFill="1" applyBorder="1" applyAlignment="1" applyProtection="1">
      <alignment horizontal="center"/>
      <protection hidden="1"/>
    </xf>
    <xf numFmtId="0" fontId="22" fillId="0" borderId="44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44" fontId="12" fillId="0" borderId="0" xfId="2" applyFont="1" applyBorder="1" applyAlignment="1">
      <alignment horizontal="center" wrapText="1"/>
    </xf>
    <xf numFmtId="0" fontId="22" fillId="0" borderId="41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17" fontId="23" fillId="0" borderId="20" xfId="1" applyNumberFormat="1" applyFont="1" applyFill="1" applyBorder="1" applyAlignment="1" applyProtection="1">
      <alignment horizontal="center"/>
      <protection hidden="1"/>
    </xf>
    <xf numFmtId="0" fontId="29" fillId="9" borderId="49" xfId="0" applyFont="1" applyFill="1" applyBorder="1" applyAlignment="1" applyProtection="1">
      <alignment horizontal="center" vertical="center"/>
      <protection hidden="1"/>
    </xf>
    <xf numFmtId="0" fontId="29" fillId="9" borderId="50" xfId="0" applyFont="1" applyFill="1" applyBorder="1" applyAlignment="1" applyProtection="1">
      <alignment horizontal="center" vertical="center"/>
      <protection hidden="1"/>
    </xf>
    <xf numFmtId="0" fontId="29" fillId="9" borderId="51" xfId="0" applyFont="1" applyFill="1" applyBorder="1" applyAlignment="1" applyProtection="1">
      <alignment horizontal="center" vertical="center"/>
      <protection hidden="1"/>
    </xf>
    <xf numFmtId="17" fontId="20" fillId="0" borderId="0" xfId="1" applyNumberFormat="1" applyFont="1" applyFill="1" applyBorder="1" applyAlignment="1" applyProtection="1">
      <alignment horizontal="center"/>
      <protection hidden="1"/>
    </xf>
    <xf numFmtId="17" fontId="30" fillId="0" borderId="20" xfId="1" applyNumberFormat="1" applyFont="1" applyFill="1" applyBorder="1" applyAlignment="1" applyProtection="1">
      <alignment horizontal="center"/>
      <protection hidden="1"/>
    </xf>
    <xf numFmtId="0" fontId="24" fillId="10" borderId="20" xfId="0" applyFont="1" applyFill="1" applyBorder="1" applyAlignment="1">
      <alignment horizontal="center"/>
    </xf>
    <xf numFmtId="0" fontId="24" fillId="10" borderId="25" xfId="0" applyFont="1" applyFill="1" applyBorder="1" applyAlignment="1">
      <alignment horizontal="center"/>
    </xf>
    <xf numFmtId="0" fontId="29" fillId="10" borderId="49" xfId="0" applyFont="1" applyFill="1" applyBorder="1" applyAlignment="1" applyProtection="1">
      <alignment horizontal="center" vertical="center"/>
      <protection hidden="1"/>
    </xf>
    <xf numFmtId="0" fontId="29" fillId="10" borderId="50" xfId="0" applyFont="1" applyFill="1" applyBorder="1" applyAlignment="1" applyProtection="1">
      <alignment horizontal="center" vertical="center"/>
      <protection hidden="1"/>
    </xf>
    <xf numFmtId="0" fontId="29" fillId="10" borderId="51" xfId="0" applyFont="1" applyFill="1" applyBorder="1" applyAlignment="1" applyProtection="1">
      <alignment horizontal="center" vertical="center"/>
      <protection hidden="1"/>
    </xf>
    <xf numFmtId="0" fontId="17" fillId="0" borderId="38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8" fillId="0" borderId="41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27" fillId="9" borderId="1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7" fillId="9" borderId="3" xfId="0" applyFont="1" applyFill="1" applyBorder="1" applyAlignment="1">
      <alignment horizontal="center" vertical="center"/>
    </xf>
    <xf numFmtId="44" fontId="12" fillId="0" borderId="3" xfId="2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26" fillId="9" borderId="26" xfId="0" applyFont="1" applyFill="1" applyBorder="1" applyAlignment="1">
      <alignment horizontal="center" wrapText="1"/>
    </xf>
    <xf numFmtId="0" fontId="26" fillId="9" borderId="35" xfId="0" applyFont="1" applyFill="1" applyBorder="1" applyAlignment="1">
      <alignment horizontal="center" wrapText="1"/>
    </xf>
    <xf numFmtId="0" fontId="16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4" fontId="25" fillId="9" borderId="0" xfId="0" applyNumberFormat="1" applyFont="1" applyFill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left" wrapText="1"/>
      <protection hidden="1"/>
    </xf>
    <xf numFmtId="0" fontId="8" fillId="0" borderId="22" xfId="0" applyFont="1" applyBorder="1" applyAlignment="1" applyProtection="1">
      <alignment horizontal="left" wrapText="1"/>
      <protection hidden="1"/>
    </xf>
    <xf numFmtId="0" fontId="24" fillId="9" borderId="24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8" fillId="9" borderId="28" xfId="0" applyFont="1" applyFill="1" applyBorder="1" applyAlignment="1">
      <alignment horizontal="center" vertical="top" wrapText="1"/>
    </xf>
    <xf numFmtId="0" fontId="28" fillId="9" borderId="29" xfId="0" applyFont="1" applyFill="1" applyBorder="1" applyAlignment="1">
      <alignment horizontal="center" vertical="top" wrapText="1"/>
    </xf>
    <xf numFmtId="0" fontId="28" fillId="9" borderId="30" xfId="0" applyFont="1" applyFill="1" applyBorder="1" applyAlignment="1">
      <alignment horizontal="center" vertical="top" wrapText="1"/>
    </xf>
  </cellXfs>
  <cellStyles count="4">
    <cellStyle name="20% - Ênfase1" xfId="3" builtinId="30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3032760</xdr:colOff>
      <xdr:row>2</xdr:row>
      <xdr:rowOff>99060</xdr:rowOff>
    </xdr:from>
    <xdr:to>
      <xdr:col>2</xdr:col>
      <xdr:colOff>756285</xdr:colOff>
      <xdr:row>4</xdr:row>
      <xdr:rowOff>29194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A0F6D7-6D90-46AE-81C1-82ED2E5E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3F4EE"/>
            </a:clrFrom>
            <a:clrTo>
              <a:srgbClr val="F3F4E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6020" y="525780"/>
          <a:ext cx="1114425" cy="311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1617696</xdr:colOff>
      <xdr:row>5</xdr:row>
      <xdr:rowOff>145920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13C2A2-356F-2E7F-5BCA-67895F6C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7696" cy="114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3040380</xdr:colOff>
      <xdr:row>2</xdr:row>
      <xdr:rowOff>106680</xdr:rowOff>
    </xdr:from>
    <xdr:to>
      <xdr:col>2</xdr:col>
      <xdr:colOff>763905</xdr:colOff>
      <xdr:row>4</xdr:row>
      <xdr:rowOff>36814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1C73D19-639F-47BF-932E-AEA169AB1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3F4EE"/>
            </a:clrFrom>
            <a:clrTo>
              <a:srgbClr val="F3F4E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533400"/>
          <a:ext cx="1114425" cy="311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182880</xdr:rowOff>
    </xdr:from>
    <xdr:to>
      <xdr:col>0</xdr:col>
      <xdr:colOff>1617696</xdr:colOff>
      <xdr:row>5</xdr:row>
      <xdr:rowOff>176400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9AAB2F-5E2F-4C76-909A-7FAC8D90E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617696" cy="114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3040380</xdr:colOff>
      <xdr:row>2</xdr:row>
      <xdr:rowOff>68581</xdr:rowOff>
    </xdr:from>
    <xdr:to>
      <xdr:col>2</xdr:col>
      <xdr:colOff>763905</xdr:colOff>
      <xdr:row>3</xdr:row>
      <xdr:rowOff>181595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4F555F-FE01-4D5A-C667-2DB73384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3F4EE"/>
            </a:clrFrom>
            <a:clrTo>
              <a:srgbClr val="F3F4E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495301"/>
          <a:ext cx="1114425" cy="311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167641</xdr:rowOff>
    </xdr:from>
    <xdr:to>
      <xdr:col>0</xdr:col>
      <xdr:colOff>1617696</xdr:colOff>
      <xdr:row>5</xdr:row>
      <xdr:rowOff>168781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75CF93-240B-47B9-8B36-84C0EB48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1"/>
          <a:ext cx="1617696" cy="114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861060</xdr:colOff>
      <xdr:row>0</xdr:row>
      <xdr:rowOff>434340</xdr:rowOff>
    </xdr:from>
    <xdr:to>
      <xdr:col>12</xdr:col>
      <xdr:colOff>1975485</xdr:colOff>
      <xdr:row>0</xdr:row>
      <xdr:rowOff>745474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7050F6-15CA-446E-85A4-BA2C39DB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3F4EE"/>
            </a:clrFrom>
            <a:clrTo>
              <a:srgbClr val="F3F4E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434340"/>
          <a:ext cx="1114425" cy="311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0</xdr:row>
      <xdr:rowOff>0</xdr:rowOff>
    </xdr:from>
    <xdr:to>
      <xdr:col>1</xdr:col>
      <xdr:colOff>207996</xdr:colOff>
      <xdr:row>1</xdr:row>
      <xdr:rowOff>1140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FE757E-2B4D-42E9-B840-71B40F8A9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0"/>
          <a:ext cx="1617696" cy="114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92D7-C98A-4C9D-8766-60BC8555DD99}">
  <dimension ref="A1:J35"/>
  <sheetViews>
    <sheetView tabSelected="1" workbookViewId="0">
      <selection activeCell="D4" sqref="D4"/>
    </sheetView>
  </sheetViews>
  <sheetFormatPr defaultRowHeight="14.4" x14ac:dyDescent="0.3"/>
  <cols>
    <col min="1" max="1" width="47" customWidth="1"/>
    <col min="2" max="2" width="49.44140625" customWidth="1"/>
    <col min="3" max="3" width="14.88671875" customWidth="1"/>
    <col min="4" max="4" width="24.5546875" customWidth="1"/>
    <col min="5" max="5" width="6.5546875" customWidth="1"/>
    <col min="6" max="6" width="21.6640625" customWidth="1"/>
    <col min="7" max="7" width="7.33203125" customWidth="1"/>
    <col min="8" max="8" width="22.21875" customWidth="1"/>
    <col min="9" max="9" width="8.77734375" customWidth="1"/>
    <col min="10" max="10" width="4.33203125" customWidth="1"/>
  </cols>
  <sheetData>
    <row r="1" spans="1:10" ht="33.6" customHeight="1" x14ac:dyDescent="0.3">
      <c r="A1" s="87" t="s">
        <v>131</v>
      </c>
      <c r="B1" s="88"/>
      <c r="C1" s="88"/>
    </row>
    <row r="2" spans="1:10" ht="15.75" customHeight="1" x14ac:dyDescent="0.3">
      <c r="A2" s="89" t="s">
        <v>0</v>
      </c>
      <c r="B2" s="90"/>
      <c r="C2" s="90"/>
    </row>
    <row r="3" spans="1:10" ht="15.75" customHeight="1" x14ac:dyDescent="0.3">
      <c r="A3" s="89" t="s">
        <v>1</v>
      </c>
      <c r="B3" s="90"/>
      <c r="C3" s="90"/>
      <c r="E3" s="94" t="s">
        <v>116</v>
      </c>
      <c r="F3" s="95"/>
    </row>
    <row r="4" spans="1:10" ht="14.4" customHeight="1" x14ac:dyDescent="0.3">
      <c r="A4" s="89" t="s">
        <v>2</v>
      </c>
      <c r="B4" s="90"/>
      <c r="C4" s="90"/>
      <c r="D4" s="47"/>
      <c r="E4" s="91" t="s">
        <v>117</v>
      </c>
      <c r="F4" s="92"/>
    </row>
    <row r="5" spans="1:10" ht="14.4" customHeight="1" x14ac:dyDescent="0.3">
      <c r="A5" s="89" t="s">
        <v>18</v>
      </c>
      <c r="B5" s="90"/>
      <c r="C5" s="90"/>
      <c r="D5" s="47"/>
      <c r="E5" s="93"/>
      <c r="F5" s="93"/>
    </row>
    <row r="6" spans="1:10" ht="14.4" customHeight="1" x14ac:dyDescent="0.3">
      <c r="A6" s="89" t="s">
        <v>3</v>
      </c>
      <c r="B6" s="90"/>
      <c r="C6" s="90"/>
      <c r="D6" s="47"/>
      <c r="E6" s="93"/>
      <c r="F6" s="93"/>
    </row>
    <row r="7" spans="1:10" ht="16.2" thickBot="1" x14ac:dyDescent="0.35">
      <c r="A7" s="81" t="s">
        <v>130</v>
      </c>
      <c r="B7" s="82"/>
      <c r="C7" s="69" t="s">
        <v>4</v>
      </c>
      <c r="D7" s="47"/>
      <c r="E7" s="93"/>
      <c r="F7" s="93"/>
      <c r="G7" s="13"/>
    </row>
    <row r="8" spans="1:10" ht="18.600000000000001" thickBot="1" x14ac:dyDescent="0.35">
      <c r="A8" s="68" t="s">
        <v>5</v>
      </c>
      <c r="B8" s="70" t="s">
        <v>6</v>
      </c>
      <c r="C8" s="71" t="s">
        <v>7</v>
      </c>
      <c r="D8" s="83" t="s">
        <v>19</v>
      </c>
      <c r="E8" s="84"/>
      <c r="F8" s="84"/>
      <c r="G8" s="85"/>
      <c r="H8" s="78" t="s">
        <v>97</v>
      </c>
      <c r="I8" s="79"/>
      <c r="J8" s="80"/>
    </row>
    <row r="9" spans="1:10" ht="16.8" thickTop="1" thickBot="1" x14ac:dyDescent="0.35">
      <c r="A9" s="3" t="s">
        <v>8</v>
      </c>
      <c r="B9" s="7">
        <v>117.89</v>
      </c>
      <c r="C9" s="1">
        <v>0</v>
      </c>
      <c r="D9" s="8" t="s">
        <v>20</v>
      </c>
      <c r="E9" s="9" t="s">
        <v>21</v>
      </c>
      <c r="F9" s="9" t="s">
        <v>22</v>
      </c>
      <c r="G9" s="46" t="s">
        <v>23</v>
      </c>
      <c r="H9" s="57" t="s">
        <v>43</v>
      </c>
      <c r="I9" s="76">
        <v>39</v>
      </c>
      <c r="J9" s="76"/>
    </row>
    <row r="10" spans="1:10" ht="16.8" thickTop="1" thickBot="1" x14ac:dyDescent="0.35">
      <c r="A10" s="4" t="s">
        <v>9</v>
      </c>
      <c r="B10" s="7">
        <f>B9*1.2215</f>
        <v>144.002635</v>
      </c>
      <c r="C10" s="2">
        <v>0.2215</v>
      </c>
      <c r="D10" s="8" t="s">
        <v>24</v>
      </c>
      <c r="E10" s="9" t="s">
        <v>21</v>
      </c>
      <c r="F10" s="9" t="s">
        <v>25</v>
      </c>
      <c r="G10" s="46" t="s">
        <v>21</v>
      </c>
      <c r="H10" s="57" t="s">
        <v>96</v>
      </c>
      <c r="I10" s="76">
        <v>58</v>
      </c>
      <c r="J10" s="76"/>
    </row>
    <row r="11" spans="1:10" ht="16.8" thickTop="1" thickBot="1" x14ac:dyDescent="0.35">
      <c r="A11" s="3" t="s">
        <v>10</v>
      </c>
      <c r="B11" s="7">
        <f>B10*1.3372</f>
        <v>192.56032352199998</v>
      </c>
      <c r="C11" s="2">
        <v>0.3372</v>
      </c>
      <c r="D11" s="8" t="s">
        <v>26</v>
      </c>
      <c r="E11" s="9" t="s">
        <v>21</v>
      </c>
      <c r="F11" s="9" t="s">
        <v>27</v>
      </c>
      <c r="G11" s="46" t="s">
        <v>21</v>
      </c>
      <c r="H11" s="57" t="s">
        <v>98</v>
      </c>
      <c r="I11" s="76" t="s">
        <v>99</v>
      </c>
      <c r="J11" s="76"/>
    </row>
    <row r="12" spans="1:10" ht="16.8" thickTop="1" thickBot="1" x14ac:dyDescent="0.35">
      <c r="A12" s="4" t="s">
        <v>11</v>
      </c>
      <c r="B12" s="7">
        <f>B11*1.114</f>
        <v>214.51220040350799</v>
      </c>
      <c r="C12" s="2">
        <v>0.114</v>
      </c>
      <c r="D12" s="8" t="s">
        <v>29</v>
      </c>
      <c r="E12" s="9" t="s">
        <v>23</v>
      </c>
      <c r="F12" s="9" t="s">
        <v>30</v>
      </c>
      <c r="G12" s="46" t="s">
        <v>21</v>
      </c>
      <c r="H12" s="57" t="s">
        <v>51</v>
      </c>
      <c r="I12" s="76">
        <v>200</v>
      </c>
      <c r="J12" s="76"/>
    </row>
    <row r="13" spans="1:10" ht="16.8" thickTop="1" thickBot="1" x14ac:dyDescent="0.35">
      <c r="A13" s="4" t="s">
        <v>12</v>
      </c>
      <c r="B13" s="7">
        <f>B12*1.0984</f>
        <v>235.62020092321319</v>
      </c>
      <c r="C13" s="2">
        <v>9.8400000000000001E-2</v>
      </c>
      <c r="D13" s="8" t="s">
        <v>31</v>
      </c>
      <c r="E13" s="9" t="s">
        <v>21</v>
      </c>
      <c r="F13" s="9" t="s">
        <v>32</v>
      </c>
      <c r="G13" s="10" t="s">
        <v>23</v>
      </c>
      <c r="H13" s="57" t="s">
        <v>55</v>
      </c>
      <c r="I13" s="76">
        <v>200</v>
      </c>
      <c r="J13" s="76"/>
    </row>
    <row r="14" spans="1:10" ht="16.8" thickTop="1" thickBot="1" x14ac:dyDescent="0.35">
      <c r="A14" s="4" t="s">
        <v>13</v>
      </c>
      <c r="B14" s="7">
        <f>B13*1.1727</f>
        <v>276.31180962265211</v>
      </c>
      <c r="C14" s="2">
        <v>0.17269999999999999</v>
      </c>
      <c r="D14" s="8" t="s">
        <v>33</v>
      </c>
      <c r="E14" s="9" t="s">
        <v>21</v>
      </c>
      <c r="F14" s="9" t="s">
        <v>34</v>
      </c>
      <c r="G14" s="10" t="s">
        <v>23</v>
      </c>
      <c r="H14" s="58" t="s">
        <v>100</v>
      </c>
      <c r="I14" s="77" t="s">
        <v>99</v>
      </c>
      <c r="J14" s="77"/>
    </row>
    <row r="15" spans="1:10" ht="16.8" thickTop="1" thickBot="1" x14ac:dyDescent="0.35">
      <c r="A15" s="3" t="s">
        <v>14</v>
      </c>
      <c r="B15" s="7">
        <f>B14*1.0695</f>
        <v>295.51548039142642</v>
      </c>
      <c r="C15" s="2">
        <v>6.9500000000000006E-2</v>
      </c>
      <c r="D15" s="11" t="s">
        <v>35</v>
      </c>
      <c r="E15" s="12" t="s">
        <v>23</v>
      </c>
      <c r="F15" s="13"/>
      <c r="G15" s="14"/>
      <c r="H15" s="74"/>
      <c r="I15" s="75"/>
      <c r="J15" s="75"/>
    </row>
    <row r="16" spans="1:10" ht="15.6" x14ac:dyDescent="0.3">
      <c r="A16" s="4" t="s">
        <v>15</v>
      </c>
      <c r="B16" s="7">
        <f>B15*1.3026</f>
        <v>384.93846475787205</v>
      </c>
      <c r="C16" s="2">
        <v>0.30259999999999998</v>
      </c>
    </row>
    <row r="17" spans="1:10" ht="15.6" x14ac:dyDescent="0.3">
      <c r="A17" s="4" t="s">
        <v>16</v>
      </c>
      <c r="B17" s="7">
        <f>B16*1.5137</f>
        <v>582.681354103991</v>
      </c>
      <c r="C17" s="2">
        <v>0.51370000000000005</v>
      </c>
      <c r="D17" s="48"/>
    </row>
    <row r="18" spans="1:10" ht="15.6" x14ac:dyDescent="0.3">
      <c r="A18" s="3" t="s">
        <v>17</v>
      </c>
      <c r="B18" s="7">
        <f>B17*1.1971</f>
        <v>697.52784899788765</v>
      </c>
      <c r="C18" s="2">
        <v>0.1971</v>
      </c>
    </row>
    <row r="19" spans="1:10" x14ac:dyDescent="0.3">
      <c r="A19" s="15"/>
      <c r="B19" s="16"/>
      <c r="F19" t="s">
        <v>28</v>
      </c>
    </row>
    <row r="20" spans="1:10" ht="16.2" thickBot="1" x14ac:dyDescent="0.35">
      <c r="A20" s="81" t="s">
        <v>132</v>
      </c>
      <c r="B20" s="82"/>
      <c r="C20" s="72" t="s">
        <v>4</v>
      </c>
    </row>
    <row r="21" spans="1:10" ht="18.600000000000001" thickBot="1" x14ac:dyDescent="0.35">
      <c r="A21" s="68" t="s">
        <v>5</v>
      </c>
      <c r="B21" s="70" t="s">
        <v>6</v>
      </c>
      <c r="C21" s="71" t="s">
        <v>7</v>
      </c>
      <c r="D21" s="83" t="s">
        <v>36</v>
      </c>
      <c r="E21" s="84"/>
      <c r="F21" s="84"/>
      <c r="G21" s="86"/>
      <c r="H21" s="78" t="s">
        <v>97</v>
      </c>
      <c r="I21" s="79"/>
      <c r="J21" s="80"/>
    </row>
    <row r="22" spans="1:10" ht="16.8" thickTop="1" thickBot="1" x14ac:dyDescent="0.35">
      <c r="A22" s="3" t="s">
        <v>8</v>
      </c>
      <c r="B22" s="7">
        <v>106.1</v>
      </c>
      <c r="C22" s="1">
        <v>0</v>
      </c>
      <c r="D22" s="8" t="s">
        <v>20</v>
      </c>
      <c r="E22" s="9" t="s">
        <v>21</v>
      </c>
      <c r="F22" s="9" t="s">
        <v>22</v>
      </c>
      <c r="G22" s="10" t="s">
        <v>23</v>
      </c>
      <c r="H22" s="57" t="s">
        <v>43</v>
      </c>
      <c r="I22" s="76">
        <v>39</v>
      </c>
      <c r="J22" s="76"/>
    </row>
    <row r="23" spans="1:10" ht="16.8" thickTop="1" thickBot="1" x14ac:dyDescent="0.35">
      <c r="A23" s="4" t="s">
        <v>9</v>
      </c>
      <c r="B23" s="7">
        <f>B22*1.2215</f>
        <v>129.60114999999999</v>
      </c>
      <c r="C23" s="2">
        <v>0.2215</v>
      </c>
      <c r="D23" s="44" t="s">
        <v>24</v>
      </c>
      <c r="E23" s="45" t="s">
        <v>21</v>
      </c>
      <c r="F23" s="9" t="s">
        <v>25</v>
      </c>
      <c r="G23" s="10" t="s">
        <v>21</v>
      </c>
      <c r="H23" s="57" t="s">
        <v>96</v>
      </c>
      <c r="I23" s="76">
        <v>58</v>
      </c>
      <c r="J23" s="76"/>
    </row>
    <row r="24" spans="1:10" ht="16.8" thickTop="1" thickBot="1" x14ac:dyDescent="0.35">
      <c r="A24" s="3" t="s">
        <v>10</v>
      </c>
      <c r="B24" s="7">
        <f>B23*1.3372</f>
        <v>173.30265777999998</v>
      </c>
      <c r="C24" s="2">
        <v>0.3372</v>
      </c>
      <c r="D24" s="8" t="s">
        <v>26</v>
      </c>
      <c r="E24" s="9" t="s">
        <v>21</v>
      </c>
      <c r="F24" s="39" t="s">
        <v>27</v>
      </c>
      <c r="G24" s="10" t="s">
        <v>21</v>
      </c>
      <c r="H24" s="57" t="s">
        <v>98</v>
      </c>
      <c r="I24" s="76" t="s">
        <v>99</v>
      </c>
      <c r="J24" s="76"/>
    </row>
    <row r="25" spans="1:10" ht="16.8" thickTop="1" thickBot="1" x14ac:dyDescent="0.35">
      <c r="A25" s="4" t="s">
        <v>11</v>
      </c>
      <c r="B25" s="7">
        <f>B24*1.114</f>
        <v>193.05916076692</v>
      </c>
      <c r="C25" s="2">
        <v>0.114</v>
      </c>
      <c r="D25" s="40" t="s">
        <v>29</v>
      </c>
      <c r="E25" s="41" t="s">
        <v>23</v>
      </c>
      <c r="F25" s="9" t="s">
        <v>30</v>
      </c>
      <c r="G25" s="10" t="s">
        <v>21</v>
      </c>
      <c r="H25" s="57" t="s">
        <v>51</v>
      </c>
      <c r="I25" s="76">
        <v>200</v>
      </c>
      <c r="J25" s="76"/>
    </row>
    <row r="26" spans="1:10" ht="16.8" thickTop="1" thickBot="1" x14ac:dyDescent="0.35">
      <c r="A26" s="4" t="s">
        <v>12</v>
      </c>
      <c r="B26" s="7">
        <f>B25*1.0984</f>
        <v>212.05618218638494</v>
      </c>
      <c r="C26" s="2">
        <v>9.8400000000000001E-2</v>
      </c>
      <c r="D26" s="8" t="s">
        <v>31</v>
      </c>
      <c r="E26" s="9" t="s">
        <v>21</v>
      </c>
      <c r="F26" s="9" t="s">
        <v>32</v>
      </c>
      <c r="G26" s="10" t="s">
        <v>23</v>
      </c>
      <c r="H26" s="57" t="s">
        <v>55</v>
      </c>
      <c r="I26" s="76">
        <v>200</v>
      </c>
      <c r="J26" s="76"/>
    </row>
    <row r="27" spans="1:10" ht="16.8" thickTop="1" thickBot="1" x14ac:dyDescent="0.35">
      <c r="A27" s="4" t="s">
        <v>13</v>
      </c>
      <c r="B27" s="7">
        <f>B26*1.1727</f>
        <v>248.67828484997364</v>
      </c>
      <c r="C27" s="2">
        <v>0.17269999999999999</v>
      </c>
      <c r="D27" s="8" t="s">
        <v>33</v>
      </c>
      <c r="E27" s="9" t="s">
        <v>21</v>
      </c>
      <c r="F27" s="9" t="s">
        <v>34</v>
      </c>
      <c r="G27" s="10" t="s">
        <v>23</v>
      </c>
      <c r="H27" s="58" t="s">
        <v>100</v>
      </c>
      <c r="I27" s="77" t="s">
        <v>99</v>
      </c>
      <c r="J27" s="77"/>
    </row>
    <row r="28" spans="1:10" ht="16.8" thickTop="1" thickBot="1" x14ac:dyDescent="0.35">
      <c r="A28" s="3" t="s">
        <v>14</v>
      </c>
      <c r="B28" s="7">
        <f>B27*1.0695</f>
        <v>265.96142564704678</v>
      </c>
      <c r="C28" s="2">
        <v>6.9500000000000006E-2</v>
      </c>
      <c r="D28" s="11" t="s">
        <v>35</v>
      </c>
      <c r="E28" s="12" t="s">
        <v>23</v>
      </c>
      <c r="F28" s="42"/>
      <c r="G28" s="43"/>
      <c r="H28" s="74"/>
      <c r="I28" s="75"/>
      <c r="J28" s="75"/>
    </row>
    <row r="29" spans="1:10" ht="15.6" x14ac:dyDescent="0.3">
      <c r="A29" s="4" t="s">
        <v>15</v>
      </c>
      <c r="B29" s="7">
        <f>B28*1.3026</f>
        <v>346.44135304784311</v>
      </c>
      <c r="C29" s="2">
        <v>0.30259999999999998</v>
      </c>
    </row>
    <row r="30" spans="1:10" ht="15.6" x14ac:dyDescent="0.3">
      <c r="A30" s="4" t="s">
        <v>16</v>
      </c>
      <c r="B30" s="7">
        <f>B29*1.5137</f>
        <v>524.40827610852011</v>
      </c>
      <c r="C30" s="2">
        <v>0.51370000000000005</v>
      </c>
      <c r="D30" s="48"/>
    </row>
    <row r="31" spans="1:10" ht="16.2" thickBot="1" x14ac:dyDescent="0.35">
      <c r="A31" s="6" t="s">
        <v>17</v>
      </c>
      <c r="B31" s="17">
        <f>B30*1.1971</f>
        <v>627.76914732950945</v>
      </c>
      <c r="C31" s="2">
        <v>0.1971</v>
      </c>
    </row>
    <row r="32" spans="1:10" ht="15" thickBot="1" x14ac:dyDescent="0.35">
      <c r="A32" s="18"/>
      <c r="B32" s="18"/>
      <c r="C32" s="19"/>
    </row>
    <row r="33" spans="1:2" ht="15.6" thickTop="1" thickBot="1" x14ac:dyDescent="0.35">
      <c r="A33" s="18"/>
      <c r="B33" s="18"/>
    </row>
    <row r="34" spans="1:2" ht="15.6" thickTop="1" thickBot="1" x14ac:dyDescent="0.35">
      <c r="A34" s="18"/>
      <c r="B34" s="18"/>
    </row>
    <row r="35" spans="1:2" ht="15" thickTop="1" x14ac:dyDescent="0.3"/>
  </sheetData>
  <sheetProtection algorithmName="SHA-512" hashValue="nItbhH6WbbZTtPAGQrt7+uO2g+hu4dN93kyKQ8Xj3qHAoa36lgQFasjbGnpipHMsKbOZ9NV+0+R9eESZ2vZTNw==" saltValue="9m0VEdB8zLSp/Joo+eMXKw==" spinCount="100000" sheet="1" objects="1" scenarios="1"/>
  <mergeCells count="31">
    <mergeCell ref="A7:B7"/>
    <mergeCell ref="D8:G8"/>
    <mergeCell ref="A20:B20"/>
    <mergeCell ref="D21:G21"/>
    <mergeCell ref="A1:C1"/>
    <mergeCell ref="A2:C2"/>
    <mergeCell ref="A3:C3"/>
    <mergeCell ref="A4:C4"/>
    <mergeCell ref="A5:C5"/>
    <mergeCell ref="A6:C6"/>
    <mergeCell ref="E4:F4"/>
    <mergeCell ref="E5:F5"/>
    <mergeCell ref="E6:F6"/>
    <mergeCell ref="E7:F7"/>
    <mergeCell ref="E3:F3"/>
    <mergeCell ref="I9:J9"/>
    <mergeCell ref="I10:J10"/>
    <mergeCell ref="I11:J11"/>
    <mergeCell ref="I12:J12"/>
    <mergeCell ref="H8:J8"/>
    <mergeCell ref="H28:J28"/>
    <mergeCell ref="I13:J13"/>
    <mergeCell ref="I14:J14"/>
    <mergeCell ref="I26:J26"/>
    <mergeCell ref="I27:J27"/>
    <mergeCell ref="H15:J15"/>
    <mergeCell ref="H21:J21"/>
    <mergeCell ref="I22:J22"/>
    <mergeCell ref="I23:J23"/>
    <mergeCell ref="I24:J24"/>
    <mergeCell ref="I25:J2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F7F50-F958-4353-9258-3D656DE51D78}">
  <dimension ref="A1:J35"/>
  <sheetViews>
    <sheetView workbookViewId="0">
      <selection activeCell="D9" sqref="D9"/>
    </sheetView>
  </sheetViews>
  <sheetFormatPr defaultRowHeight="14.4" x14ac:dyDescent="0.3"/>
  <cols>
    <col min="1" max="1" width="47" customWidth="1"/>
    <col min="2" max="2" width="49.44140625" customWidth="1"/>
    <col min="3" max="3" width="14.88671875" customWidth="1"/>
    <col min="4" max="4" width="24.5546875" customWidth="1"/>
    <col min="5" max="5" width="6.5546875" customWidth="1"/>
    <col min="6" max="6" width="21.6640625" customWidth="1"/>
    <col min="7" max="7" width="7.33203125" customWidth="1"/>
    <col min="8" max="8" width="19" customWidth="1"/>
    <col min="10" max="10" width="2.21875" customWidth="1"/>
  </cols>
  <sheetData>
    <row r="1" spans="1:10" ht="30.6" customHeight="1" x14ac:dyDescent="0.3">
      <c r="A1" s="87" t="s">
        <v>118</v>
      </c>
      <c r="B1" s="88"/>
      <c r="C1" s="88"/>
    </row>
    <row r="2" spans="1:10" ht="15.75" customHeight="1" x14ac:dyDescent="0.3">
      <c r="A2" s="89" t="s">
        <v>0</v>
      </c>
      <c r="B2" s="90"/>
      <c r="C2" s="90"/>
    </row>
    <row r="3" spans="1:10" ht="15.75" customHeight="1" x14ac:dyDescent="0.3">
      <c r="A3" s="89" t="s">
        <v>1</v>
      </c>
      <c r="B3" s="90"/>
      <c r="C3" s="90"/>
      <c r="E3" s="94" t="s">
        <v>116</v>
      </c>
      <c r="F3" s="95"/>
    </row>
    <row r="4" spans="1:10" ht="14.4" customHeight="1" x14ac:dyDescent="0.3">
      <c r="A4" s="89" t="s">
        <v>2</v>
      </c>
      <c r="B4" s="90"/>
      <c r="C4" s="90"/>
      <c r="E4" s="91" t="s">
        <v>117</v>
      </c>
      <c r="F4" s="92"/>
    </row>
    <row r="5" spans="1:10" ht="14.4" customHeight="1" x14ac:dyDescent="0.3">
      <c r="A5" s="89" t="s">
        <v>114</v>
      </c>
      <c r="B5" s="90"/>
      <c r="C5" s="90"/>
    </row>
    <row r="6" spans="1:10" ht="14.4" customHeight="1" x14ac:dyDescent="0.3">
      <c r="A6" s="89" t="s">
        <v>3</v>
      </c>
      <c r="B6" s="90"/>
      <c r="C6" s="90"/>
    </row>
    <row r="7" spans="1:10" ht="16.2" thickBot="1" x14ac:dyDescent="0.35">
      <c r="A7" s="81" t="s">
        <v>130</v>
      </c>
      <c r="B7" s="82"/>
      <c r="C7" s="69" t="s">
        <v>4</v>
      </c>
      <c r="D7" s="100"/>
      <c r="E7" s="100"/>
      <c r="F7" s="100"/>
    </row>
    <row r="8" spans="1:10" ht="18.600000000000001" thickBot="1" x14ac:dyDescent="0.35">
      <c r="A8" s="68" t="s">
        <v>5</v>
      </c>
      <c r="B8" s="70" t="s">
        <v>6</v>
      </c>
      <c r="C8" s="71" t="s">
        <v>7</v>
      </c>
      <c r="D8" s="97" t="s">
        <v>109</v>
      </c>
      <c r="E8" s="98"/>
      <c r="F8" s="98"/>
      <c r="G8" s="99"/>
      <c r="H8" s="78" t="s">
        <v>97</v>
      </c>
      <c r="I8" s="79"/>
      <c r="J8" s="80"/>
    </row>
    <row r="9" spans="1:10" ht="16.8" thickTop="1" thickBot="1" x14ac:dyDescent="0.35">
      <c r="A9" s="3" t="s">
        <v>8</v>
      </c>
      <c r="B9" s="7">
        <v>153.49</v>
      </c>
      <c r="C9" s="1">
        <v>0</v>
      </c>
      <c r="D9" s="8" t="s">
        <v>20</v>
      </c>
      <c r="E9" s="9" t="s">
        <v>21</v>
      </c>
      <c r="F9" s="9" t="s">
        <v>22</v>
      </c>
      <c r="G9" s="50" t="s">
        <v>23</v>
      </c>
      <c r="H9" s="57" t="s">
        <v>43</v>
      </c>
      <c r="I9" s="76">
        <v>39</v>
      </c>
      <c r="J9" s="76"/>
    </row>
    <row r="10" spans="1:10" ht="16.8" thickTop="1" thickBot="1" x14ac:dyDescent="0.35">
      <c r="A10" s="4" t="s">
        <v>9</v>
      </c>
      <c r="B10" s="7">
        <f>B9*1.2215</f>
        <v>187.48803500000002</v>
      </c>
      <c r="C10" s="2">
        <v>0.2215</v>
      </c>
      <c r="D10" s="8" t="s">
        <v>24</v>
      </c>
      <c r="E10" s="9" t="s">
        <v>21</v>
      </c>
      <c r="F10" s="9" t="s">
        <v>25</v>
      </c>
      <c r="G10" s="50" t="s">
        <v>21</v>
      </c>
      <c r="H10" s="57" t="s">
        <v>96</v>
      </c>
      <c r="I10" s="76">
        <v>58</v>
      </c>
      <c r="J10" s="76"/>
    </row>
    <row r="11" spans="1:10" ht="16.8" thickTop="1" thickBot="1" x14ac:dyDescent="0.35">
      <c r="A11" s="3" t="s">
        <v>10</v>
      </c>
      <c r="B11" s="7">
        <f>B10*1.3372</f>
        <v>250.70900040200002</v>
      </c>
      <c r="C11" s="2">
        <v>0.3372</v>
      </c>
      <c r="D11" s="8" t="s">
        <v>26</v>
      </c>
      <c r="E11" s="9" t="s">
        <v>21</v>
      </c>
      <c r="F11" s="9" t="s">
        <v>27</v>
      </c>
      <c r="G11" s="50" t="s">
        <v>21</v>
      </c>
      <c r="H11" s="57" t="s">
        <v>98</v>
      </c>
      <c r="I11" s="76" t="s">
        <v>99</v>
      </c>
      <c r="J11" s="76"/>
    </row>
    <row r="12" spans="1:10" ht="16.8" thickTop="1" thickBot="1" x14ac:dyDescent="0.35">
      <c r="A12" s="4" t="s">
        <v>11</v>
      </c>
      <c r="B12" s="7">
        <f>B11*1.114</f>
        <v>279.28982644782803</v>
      </c>
      <c r="C12" s="2">
        <v>0.114</v>
      </c>
      <c r="D12" s="8" t="s">
        <v>29</v>
      </c>
      <c r="E12" s="9" t="s">
        <v>23</v>
      </c>
      <c r="F12" s="9" t="s">
        <v>30</v>
      </c>
      <c r="G12" s="50" t="s">
        <v>21</v>
      </c>
      <c r="H12" s="57" t="s">
        <v>51</v>
      </c>
      <c r="I12" s="76">
        <v>200</v>
      </c>
      <c r="J12" s="76"/>
    </row>
    <row r="13" spans="1:10" ht="16.8" thickTop="1" thickBot="1" x14ac:dyDescent="0.35">
      <c r="A13" s="4" t="s">
        <v>12</v>
      </c>
      <c r="B13" s="7">
        <f>B12*1.0984</f>
        <v>306.7719453702943</v>
      </c>
      <c r="C13" s="2">
        <v>9.8400000000000001E-2</v>
      </c>
      <c r="D13" s="8" t="s">
        <v>31</v>
      </c>
      <c r="E13" s="9" t="s">
        <v>21</v>
      </c>
      <c r="F13" s="9" t="s">
        <v>106</v>
      </c>
      <c r="G13" s="50" t="s">
        <v>21</v>
      </c>
      <c r="H13" s="57" t="s">
        <v>55</v>
      </c>
      <c r="I13" s="76">
        <v>200</v>
      </c>
      <c r="J13" s="76"/>
    </row>
    <row r="14" spans="1:10" ht="16.8" thickTop="1" thickBot="1" x14ac:dyDescent="0.35">
      <c r="A14" s="4" t="s">
        <v>13</v>
      </c>
      <c r="B14" s="7">
        <f>B13*1.1727</f>
        <v>359.75146033574413</v>
      </c>
      <c r="C14" s="2">
        <v>0.17269999999999999</v>
      </c>
      <c r="D14" s="8" t="s">
        <v>33</v>
      </c>
      <c r="E14" s="9" t="s">
        <v>21</v>
      </c>
      <c r="F14" s="9" t="s">
        <v>34</v>
      </c>
      <c r="G14" s="50" t="s">
        <v>23</v>
      </c>
      <c r="H14" s="58" t="s">
        <v>100</v>
      </c>
      <c r="I14" s="77" t="s">
        <v>99</v>
      </c>
      <c r="J14" s="77"/>
    </row>
    <row r="15" spans="1:10" ht="16.8" thickTop="1" thickBot="1" x14ac:dyDescent="0.35">
      <c r="A15" s="3" t="s">
        <v>14</v>
      </c>
      <c r="B15" s="7">
        <f>B14*1.0695</f>
        <v>384.75418682907832</v>
      </c>
      <c r="C15" s="2">
        <v>6.9500000000000006E-2</v>
      </c>
      <c r="D15" s="11" t="s">
        <v>35</v>
      </c>
      <c r="E15" s="12" t="s">
        <v>23</v>
      </c>
      <c r="F15" s="8" t="s">
        <v>102</v>
      </c>
      <c r="G15" s="50" t="s">
        <v>21</v>
      </c>
      <c r="H15" s="96"/>
      <c r="I15" s="96"/>
      <c r="J15" s="96"/>
    </row>
    <row r="16" spans="1:10" ht="16.8" thickTop="1" thickBot="1" x14ac:dyDescent="0.35">
      <c r="A16" s="4" t="s">
        <v>15</v>
      </c>
      <c r="B16" s="7">
        <f>B15*1.3026</f>
        <v>501.18080376355744</v>
      </c>
      <c r="C16" s="2">
        <v>0.30259999999999998</v>
      </c>
      <c r="D16" s="8" t="s">
        <v>101</v>
      </c>
      <c r="E16" s="9" t="s">
        <v>21</v>
      </c>
      <c r="F16" s="39" t="s">
        <v>103</v>
      </c>
      <c r="G16" s="50" t="s">
        <v>21</v>
      </c>
    </row>
    <row r="17" spans="1:10" ht="16.8" thickTop="1" thickBot="1" x14ac:dyDescent="0.35">
      <c r="A17" s="4" t="s">
        <v>16</v>
      </c>
      <c r="B17" s="7">
        <f>B16*1.5137</f>
        <v>758.63738265689688</v>
      </c>
      <c r="C17" s="2">
        <v>0.51370000000000005</v>
      </c>
      <c r="D17" s="8" t="s">
        <v>104</v>
      </c>
      <c r="E17" s="9" t="s">
        <v>21</v>
      </c>
      <c r="F17" s="39" t="s">
        <v>107</v>
      </c>
      <c r="G17" s="50" t="s">
        <v>21</v>
      </c>
    </row>
    <row r="18" spans="1:10" ht="16.2" thickTop="1" x14ac:dyDescent="0.3">
      <c r="A18" s="3" t="s">
        <v>17</v>
      </c>
      <c r="B18" s="7">
        <f>B17*1.1971</f>
        <v>908.16481077857134</v>
      </c>
      <c r="C18" s="2">
        <v>0.1971</v>
      </c>
      <c r="D18" s="51" t="s">
        <v>105</v>
      </c>
      <c r="E18" s="52" t="s">
        <v>21</v>
      </c>
      <c r="F18" s="53"/>
      <c r="G18" s="54"/>
    </row>
    <row r="19" spans="1:10" x14ac:dyDescent="0.3">
      <c r="A19" s="15"/>
      <c r="B19" s="16"/>
      <c r="F19" t="s">
        <v>28</v>
      </c>
    </row>
    <row r="20" spans="1:10" ht="16.2" thickBot="1" x14ac:dyDescent="0.35">
      <c r="A20" s="81" t="s">
        <v>119</v>
      </c>
      <c r="B20" s="82"/>
      <c r="C20" s="72" t="s">
        <v>4</v>
      </c>
    </row>
    <row r="21" spans="1:10" ht="18.600000000000001" thickBot="1" x14ac:dyDescent="0.35">
      <c r="A21" s="68" t="s">
        <v>5</v>
      </c>
      <c r="B21" s="70" t="s">
        <v>6</v>
      </c>
      <c r="C21" s="71" t="s">
        <v>7</v>
      </c>
      <c r="D21" s="97" t="s">
        <v>109</v>
      </c>
      <c r="E21" s="98"/>
      <c r="F21" s="98"/>
      <c r="G21" s="99"/>
      <c r="H21" s="78" t="s">
        <v>97</v>
      </c>
      <c r="I21" s="79"/>
      <c r="J21" s="80"/>
    </row>
    <row r="22" spans="1:10" ht="16.8" thickTop="1" thickBot="1" x14ac:dyDescent="0.35">
      <c r="A22" s="3" t="s">
        <v>8</v>
      </c>
      <c r="B22" s="7">
        <v>138.15</v>
      </c>
      <c r="C22" s="1">
        <v>0</v>
      </c>
      <c r="D22" s="8" t="s">
        <v>20</v>
      </c>
      <c r="E22" s="9" t="s">
        <v>21</v>
      </c>
      <c r="F22" s="9" t="s">
        <v>22</v>
      </c>
      <c r="G22" s="50" t="s">
        <v>23</v>
      </c>
      <c r="H22" s="57" t="s">
        <v>43</v>
      </c>
      <c r="I22" s="76">
        <v>39</v>
      </c>
      <c r="J22" s="76"/>
    </row>
    <row r="23" spans="1:10" ht="16.8" thickTop="1" thickBot="1" x14ac:dyDescent="0.35">
      <c r="A23" s="4" t="s">
        <v>9</v>
      </c>
      <c r="B23" s="7">
        <f>B22*1.2215</f>
        <v>168.750225</v>
      </c>
      <c r="C23" s="2">
        <v>0.2215</v>
      </c>
      <c r="D23" s="8" t="s">
        <v>24</v>
      </c>
      <c r="E23" s="9" t="s">
        <v>21</v>
      </c>
      <c r="F23" s="9" t="s">
        <v>25</v>
      </c>
      <c r="G23" s="50" t="s">
        <v>21</v>
      </c>
      <c r="H23" s="57" t="s">
        <v>96</v>
      </c>
      <c r="I23" s="76">
        <v>58</v>
      </c>
      <c r="J23" s="76"/>
    </row>
    <row r="24" spans="1:10" ht="16.8" thickTop="1" thickBot="1" x14ac:dyDescent="0.35">
      <c r="A24" s="3" t="s">
        <v>10</v>
      </c>
      <c r="B24" s="7">
        <f>B23*1.3372</f>
        <v>225.65280086999999</v>
      </c>
      <c r="C24" s="2">
        <v>0.3372</v>
      </c>
      <c r="D24" s="8" t="s">
        <v>26</v>
      </c>
      <c r="E24" s="9" t="s">
        <v>21</v>
      </c>
      <c r="F24" s="9" t="s">
        <v>27</v>
      </c>
      <c r="G24" s="50" t="s">
        <v>21</v>
      </c>
      <c r="H24" s="57" t="s">
        <v>98</v>
      </c>
      <c r="I24" s="76" t="s">
        <v>99</v>
      </c>
      <c r="J24" s="76"/>
    </row>
    <row r="25" spans="1:10" ht="16.8" thickTop="1" thickBot="1" x14ac:dyDescent="0.35">
      <c r="A25" s="4" t="s">
        <v>11</v>
      </c>
      <c r="B25" s="7">
        <f>B24*1.114</f>
        <v>251.37722016918002</v>
      </c>
      <c r="C25" s="2">
        <v>0.114</v>
      </c>
      <c r="D25" s="8" t="s">
        <v>29</v>
      </c>
      <c r="E25" s="9" t="s">
        <v>23</v>
      </c>
      <c r="F25" s="9" t="s">
        <v>30</v>
      </c>
      <c r="G25" s="50" t="s">
        <v>21</v>
      </c>
      <c r="H25" s="57" t="s">
        <v>51</v>
      </c>
      <c r="I25" s="76">
        <v>200</v>
      </c>
      <c r="J25" s="76"/>
    </row>
    <row r="26" spans="1:10" ht="16.8" thickTop="1" thickBot="1" x14ac:dyDescent="0.35">
      <c r="A26" s="4" t="s">
        <v>12</v>
      </c>
      <c r="B26" s="7">
        <f>B25*1.0984</f>
        <v>276.11273863382735</v>
      </c>
      <c r="C26" s="2">
        <v>9.8400000000000001E-2</v>
      </c>
      <c r="D26" s="8" t="s">
        <v>31</v>
      </c>
      <c r="E26" s="9" t="s">
        <v>21</v>
      </c>
      <c r="F26" s="9" t="s">
        <v>106</v>
      </c>
      <c r="G26" s="50" t="s">
        <v>21</v>
      </c>
      <c r="H26" s="57" t="s">
        <v>55</v>
      </c>
      <c r="I26" s="76">
        <v>200</v>
      </c>
      <c r="J26" s="76"/>
    </row>
    <row r="27" spans="1:10" ht="16.8" thickTop="1" thickBot="1" x14ac:dyDescent="0.35">
      <c r="A27" s="4" t="s">
        <v>13</v>
      </c>
      <c r="B27" s="7">
        <f>B26*1.1727</f>
        <v>323.79740859588935</v>
      </c>
      <c r="C27" s="2">
        <v>0.17269999999999999</v>
      </c>
      <c r="D27" s="8" t="s">
        <v>33</v>
      </c>
      <c r="E27" s="9" t="s">
        <v>21</v>
      </c>
      <c r="F27" s="9" t="s">
        <v>34</v>
      </c>
      <c r="G27" s="50" t="s">
        <v>23</v>
      </c>
      <c r="H27" s="58" t="s">
        <v>100</v>
      </c>
      <c r="I27" s="77" t="s">
        <v>99</v>
      </c>
      <c r="J27" s="77"/>
    </row>
    <row r="28" spans="1:10" ht="16.8" thickTop="1" thickBot="1" x14ac:dyDescent="0.35">
      <c r="A28" s="3" t="s">
        <v>14</v>
      </c>
      <c r="B28" s="7">
        <f>B27*1.0695</f>
        <v>346.30132849330363</v>
      </c>
      <c r="C28" s="2">
        <v>6.9500000000000006E-2</v>
      </c>
      <c r="D28" s="11" t="s">
        <v>35</v>
      </c>
      <c r="E28" s="12" t="s">
        <v>23</v>
      </c>
      <c r="F28" s="8" t="s">
        <v>102</v>
      </c>
      <c r="G28" s="50" t="s">
        <v>21</v>
      </c>
      <c r="H28" s="96"/>
      <c r="I28" s="96"/>
      <c r="J28" s="96"/>
    </row>
    <row r="29" spans="1:10" ht="16.8" thickTop="1" thickBot="1" x14ac:dyDescent="0.35">
      <c r="A29" s="4" t="s">
        <v>15</v>
      </c>
      <c r="B29" s="7">
        <f>B28*1.3026</f>
        <v>451.09211049537731</v>
      </c>
      <c r="C29" s="2">
        <v>0.30259999999999998</v>
      </c>
      <c r="D29" s="8" t="s">
        <v>101</v>
      </c>
      <c r="E29" s="9" t="s">
        <v>21</v>
      </c>
      <c r="F29" s="39" t="s">
        <v>103</v>
      </c>
      <c r="G29" s="50" t="s">
        <v>21</v>
      </c>
    </row>
    <row r="30" spans="1:10" ht="16.8" thickTop="1" thickBot="1" x14ac:dyDescent="0.35">
      <c r="A30" s="4" t="s">
        <v>16</v>
      </c>
      <c r="B30" s="7">
        <f>B29*1.5137</f>
        <v>682.81812765685265</v>
      </c>
      <c r="C30" s="2">
        <v>0.51370000000000005</v>
      </c>
      <c r="D30" s="8" t="s">
        <v>104</v>
      </c>
      <c r="E30" s="9" t="s">
        <v>21</v>
      </c>
      <c r="F30" s="39" t="s">
        <v>107</v>
      </c>
      <c r="G30" s="50" t="s">
        <v>21</v>
      </c>
    </row>
    <row r="31" spans="1:10" ht="16.8" thickTop="1" thickBot="1" x14ac:dyDescent="0.35">
      <c r="A31" s="6" t="s">
        <v>17</v>
      </c>
      <c r="B31" s="17">
        <f>B30*1.1971</f>
        <v>817.40158061801833</v>
      </c>
      <c r="C31" s="2">
        <v>0.1971</v>
      </c>
      <c r="D31" s="51" t="s">
        <v>105</v>
      </c>
      <c r="E31" s="52" t="s">
        <v>21</v>
      </c>
      <c r="F31" s="53"/>
      <c r="G31" s="54"/>
    </row>
    <row r="32" spans="1:10" ht="15" thickBot="1" x14ac:dyDescent="0.35">
      <c r="A32" s="18"/>
      <c r="B32" s="18"/>
      <c r="C32" s="19"/>
    </row>
    <row r="33" spans="1:2" ht="15.6" thickTop="1" thickBot="1" x14ac:dyDescent="0.35">
      <c r="A33" s="18"/>
      <c r="B33" s="18"/>
    </row>
    <row r="34" spans="1:2" ht="15.6" thickTop="1" thickBot="1" x14ac:dyDescent="0.35">
      <c r="A34" s="18"/>
      <c r="B34" s="18"/>
    </row>
    <row r="35" spans="1:2" ht="15" thickTop="1" x14ac:dyDescent="0.3"/>
  </sheetData>
  <sheetProtection algorithmName="SHA-512" hashValue="WFg4Iye4QHuXWS2ODjdJs7koyASFe75fOtcFLc/fUnryqz6/z5mZrB66DqfIka0/hqvChUEcwQ1mBjy3xvZjyw==" saltValue="gKMxM45kcLk7wTAp1GSypw==" spinCount="100000" sheet="1" objects="1" scenarios="1"/>
  <mergeCells count="29">
    <mergeCell ref="A7:B7"/>
    <mergeCell ref="D8:G8"/>
    <mergeCell ref="A20:B20"/>
    <mergeCell ref="D21:G21"/>
    <mergeCell ref="A1:C1"/>
    <mergeCell ref="A2:C2"/>
    <mergeCell ref="A3:C3"/>
    <mergeCell ref="A4:C4"/>
    <mergeCell ref="A5:C5"/>
    <mergeCell ref="A6:C6"/>
    <mergeCell ref="D7:F7"/>
    <mergeCell ref="E3:F3"/>
    <mergeCell ref="E4:F4"/>
    <mergeCell ref="H8:J8"/>
    <mergeCell ref="I9:J9"/>
    <mergeCell ref="I10:J10"/>
    <mergeCell ref="I11:J11"/>
    <mergeCell ref="I12:J12"/>
    <mergeCell ref="H28:J28"/>
    <mergeCell ref="I13:J13"/>
    <mergeCell ref="I14:J14"/>
    <mergeCell ref="I26:J26"/>
    <mergeCell ref="I27:J27"/>
    <mergeCell ref="H15:J15"/>
    <mergeCell ref="H21:J21"/>
    <mergeCell ref="I22:J22"/>
    <mergeCell ref="I23:J23"/>
    <mergeCell ref="I24:J24"/>
    <mergeCell ref="I25:J2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20AA-C5C8-4AD1-A6CB-EC66C43CE7ED}">
  <dimension ref="A1:J35"/>
  <sheetViews>
    <sheetView workbookViewId="0">
      <selection activeCell="D4" sqref="D4"/>
    </sheetView>
  </sheetViews>
  <sheetFormatPr defaultRowHeight="14.4" x14ac:dyDescent="0.3"/>
  <cols>
    <col min="1" max="1" width="47" customWidth="1"/>
    <col min="2" max="2" width="49.44140625" customWidth="1"/>
    <col min="3" max="3" width="14.88671875" customWidth="1"/>
    <col min="4" max="4" width="24.5546875" customWidth="1"/>
    <col min="5" max="5" width="6.5546875" customWidth="1"/>
    <col min="6" max="6" width="21.6640625" customWidth="1"/>
    <col min="7" max="7" width="7.33203125" customWidth="1"/>
    <col min="8" max="8" width="16.88671875" customWidth="1"/>
    <col min="10" max="10" width="3.21875" customWidth="1"/>
  </cols>
  <sheetData>
    <row r="1" spans="1:10" ht="30" customHeight="1" x14ac:dyDescent="0.3">
      <c r="A1" s="87" t="s">
        <v>129</v>
      </c>
      <c r="B1" s="88"/>
      <c r="C1" s="88"/>
    </row>
    <row r="2" spans="1:10" ht="15.75" customHeight="1" x14ac:dyDescent="0.3">
      <c r="A2" s="89" t="s">
        <v>0</v>
      </c>
      <c r="B2" s="90"/>
      <c r="C2" s="90"/>
    </row>
    <row r="3" spans="1:10" ht="15.75" customHeight="1" x14ac:dyDescent="0.3">
      <c r="A3" s="89" t="s">
        <v>1</v>
      </c>
      <c r="B3" s="90"/>
      <c r="C3" s="90"/>
      <c r="E3" s="94" t="s">
        <v>116</v>
      </c>
      <c r="F3" s="95"/>
    </row>
    <row r="4" spans="1:10" ht="14.4" customHeight="1" x14ac:dyDescent="0.3">
      <c r="A4" s="89" t="s">
        <v>111</v>
      </c>
      <c r="B4" s="90"/>
      <c r="C4" s="90"/>
      <c r="D4" s="73"/>
      <c r="E4" s="91" t="s">
        <v>117</v>
      </c>
      <c r="F4" s="92"/>
    </row>
    <row r="5" spans="1:10" ht="14.4" customHeight="1" x14ac:dyDescent="0.3">
      <c r="A5" s="89" t="s">
        <v>115</v>
      </c>
      <c r="B5" s="90"/>
      <c r="C5" s="90"/>
    </row>
    <row r="6" spans="1:10" ht="14.4" customHeight="1" x14ac:dyDescent="0.3">
      <c r="A6" s="89" t="s">
        <v>3</v>
      </c>
      <c r="B6" s="90"/>
      <c r="C6" s="90"/>
    </row>
    <row r="7" spans="1:10" ht="16.2" thickBot="1" x14ac:dyDescent="0.35">
      <c r="A7" s="81" t="s">
        <v>130</v>
      </c>
      <c r="B7" s="82"/>
      <c r="C7" s="69" t="s">
        <v>4</v>
      </c>
      <c r="D7" s="100"/>
      <c r="E7" s="100"/>
      <c r="F7" s="100"/>
    </row>
    <row r="8" spans="1:10" ht="18.600000000000001" thickBot="1" x14ac:dyDescent="0.35">
      <c r="A8" s="68" t="s">
        <v>5</v>
      </c>
      <c r="B8" s="70" t="s">
        <v>6</v>
      </c>
      <c r="C8" s="71" t="s">
        <v>7</v>
      </c>
      <c r="D8" s="104" t="s">
        <v>108</v>
      </c>
      <c r="E8" s="105"/>
      <c r="F8" s="105"/>
      <c r="G8" s="106"/>
      <c r="H8" s="102" t="s">
        <v>97</v>
      </c>
      <c r="I8" s="102"/>
      <c r="J8" s="103"/>
    </row>
    <row r="9" spans="1:10" ht="16.8" thickTop="1" thickBot="1" x14ac:dyDescent="0.35">
      <c r="A9" s="3" t="s">
        <v>8</v>
      </c>
      <c r="B9" s="7">
        <v>216.08</v>
      </c>
      <c r="C9" s="1">
        <v>0</v>
      </c>
      <c r="D9" s="8" t="s">
        <v>20</v>
      </c>
      <c r="E9" s="9" t="s">
        <v>21</v>
      </c>
      <c r="F9" s="9" t="s">
        <v>22</v>
      </c>
      <c r="G9" s="50" t="s">
        <v>23</v>
      </c>
      <c r="H9" s="55" t="s">
        <v>43</v>
      </c>
      <c r="I9" s="76">
        <v>39</v>
      </c>
      <c r="J9" s="76"/>
    </row>
    <row r="10" spans="1:10" ht="16.8" thickTop="1" thickBot="1" x14ac:dyDescent="0.35">
      <c r="A10" s="4" t="s">
        <v>9</v>
      </c>
      <c r="B10" s="7">
        <f>B9*1.2215</f>
        <v>263.94172000000003</v>
      </c>
      <c r="C10" s="2">
        <v>0.2215</v>
      </c>
      <c r="D10" s="8" t="s">
        <v>24</v>
      </c>
      <c r="E10" s="9" t="s">
        <v>21</v>
      </c>
      <c r="F10" s="9" t="s">
        <v>25</v>
      </c>
      <c r="G10" s="50" t="s">
        <v>21</v>
      </c>
      <c r="H10" s="55" t="s">
        <v>96</v>
      </c>
      <c r="I10" s="76">
        <v>58</v>
      </c>
      <c r="J10" s="76"/>
    </row>
    <row r="11" spans="1:10" ht="16.8" thickTop="1" thickBot="1" x14ac:dyDescent="0.35">
      <c r="A11" s="3" t="s">
        <v>10</v>
      </c>
      <c r="B11" s="7">
        <f>B10*1.3372</f>
        <v>352.94286798400003</v>
      </c>
      <c r="C11" s="2">
        <v>0.3372</v>
      </c>
      <c r="D11" s="8" t="s">
        <v>26</v>
      </c>
      <c r="E11" s="9" t="s">
        <v>21</v>
      </c>
      <c r="F11" s="9" t="s">
        <v>27</v>
      </c>
      <c r="G11" s="50" t="s">
        <v>21</v>
      </c>
      <c r="H11" s="55" t="s">
        <v>98</v>
      </c>
      <c r="I11" s="76" t="s">
        <v>99</v>
      </c>
      <c r="J11" s="76"/>
    </row>
    <row r="12" spans="1:10" ht="16.8" thickTop="1" thickBot="1" x14ac:dyDescent="0.35">
      <c r="A12" s="4" t="s">
        <v>11</v>
      </c>
      <c r="B12" s="7">
        <f>B11*1.114</f>
        <v>393.17835493417607</v>
      </c>
      <c r="C12" s="2">
        <v>0.114</v>
      </c>
      <c r="D12" s="8" t="s">
        <v>29</v>
      </c>
      <c r="E12" s="9" t="s">
        <v>23</v>
      </c>
      <c r="F12" s="9" t="s">
        <v>30</v>
      </c>
      <c r="G12" s="50" t="s">
        <v>21</v>
      </c>
      <c r="H12" s="55" t="s">
        <v>51</v>
      </c>
      <c r="I12" s="76">
        <v>200</v>
      </c>
      <c r="J12" s="76"/>
    </row>
    <row r="13" spans="1:10" ht="16.8" thickTop="1" thickBot="1" x14ac:dyDescent="0.35">
      <c r="A13" s="4" t="s">
        <v>12</v>
      </c>
      <c r="B13" s="7">
        <f>B12*1.0984</f>
        <v>431.86710505969899</v>
      </c>
      <c r="C13" s="2">
        <v>9.8400000000000001E-2</v>
      </c>
      <c r="D13" s="8" t="s">
        <v>31</v>
      </c>
      <c r="E13" s="9" t="s">
        <v>21</v>
      </c>
      <c r="F13" s="9" t="s">
        <v>106</v>
      </c>
      <c r="G13" s="50" t="s">
        <v>21</v>
      </c>
      <c r="H13" s="55" t="s">
        <v>55</v>
      </c>
      <c r="I13" s="76">
        <v>200</v>
      </c>
      <c r="J13" s="76"/>
    </row>
    <row r="14" spans="1:10" ht="16.8" thickTop="1" thickBot="1" x14ac:dyDescent="0.35">
      <c r="A14" s="4" t="s">
        <v>13</v>
      </c>
      <c r="B14" s="7">
        <f>B13*1.1727</f>
        <v>506.45055410350903</v>
      </c>
      <c r="C14" s="2">
        <v>0.17269999999999999</v>
      </c>
      <c r="D14" s="8" t="s">
        <v>33</v>
      </c>
      <c r="E14" s="9" t="s">
        <v>21</v>
      </c>
      <c r="F14" s="9" t="s">
        <v>34</v>
      </c>
      <c r="G14" s="50" t="s">
        <v>23</v>
      </c>
      <c r="H14" s="56" t="s">
        <v>100</v>
      </c>
      <c r="I14" s="77" t="s">
        <v>99</v>
      </c>
      <c r="J14" s="77"/>
    </row>
    <row r="15" spans="1:10" ht="16.8" thickTop="1" thickBot="1" x14ac:dyDescent="0.35">
      <c r="A15" s="3" t="s">
        <v>14</v>
      </c>
      <c r="B15" s="7">
        <f>B14*1.0695</f>
        <v>541.64886761370281</v>
      </c>
      <c r="C15" s="2">
        <v>6.9500000000000006E-2</v>
      </c>
      <c r="D15" s="11" t="s">
        <v>35</v>
      </c>
      <c r="E15" s="12" t="s">
        <v>23</v>
      </c>
      <c r="F15" s="8" t="s">
        <v>102</v>
      </c>
      <c r="G15" s="50" t="s">
        <v>21</v>
      </c>
      <c r="H15" s="101"/>
      <c r="I15" s="101"/>
      <c r="J15" s="101"/>
    </row>
    <row r="16" spans="1:10" ht="16.8" thickTop="1" thickBot="1" x14ac:dyDescent="0.35">
      <c r="A16" s="4" t="s">
        <v>15</v>
      </c>
      <c r="B16" s="7">
        <f>B15*1.3026</f>
        <v>705.55181495360921</v>
      </c>
      <c r="C16" s="2">
        <v>0.30259999999999998</v>
      </c>
      <c r="D16" s="8" t="s">
        <v>101</v>
      </c>
      <c r="E16" s="9" t="s">
        <v>21</v>
      </c>
      <c r="F16" s="39" t="s">
        <v>103</v>
      </c>
      <c r="G16" s="50" t="s">
        <v>21</v>
      </c>
    </row>
    <row r="17" spans="1:10" ht="16.8" thickTop="1" thickBot="1" x14ac:dyDescent="0.35">
      <c r="A17" s="4" t="s">
        <v>16</v>
      </c>
      <c r="B17" s="7">
        <f>B16*1.5137</f>
        <v>1067.9937822952784</v>
      </c>
      <c r="C17" s="2">
        <v>0.51370000000000005</v>
      </c>
      <c r="D17" s="8" t="s">
        <v>104</v>
      </c>
      <c r="E17" s="9" t="s">
        <v>21</v>
      </c>
      <c r="F17" s="39" t="s">
        <v>107</v>
      </c>
      <c r="G17" s="50" t="s">
        <v>21</v>
      </c>
    </row>
    <row r="18" spans="1:10" ht="16.2" thickTop="1" x14ac:dyDescent="0.3">
      <c r="A18" s="3" t="s">
        <v>17</v>
      </c>
      <c r="B18" s="7">
        <f>B17*1.1971</f>
        <v>1278.4953567856778</v>
      </c>
      <c r="C18" s="2">
        <v>0.1971</v>
      </c>
      <c r="D18" s="51" t="s">
        <v>105</v>
      </c>
      <c r="E18" s="52" t="s">
        <v>21</v>
      </c>
      <c r="F18" s="53"/>
      <c r="G18" s="54"/>
    </row>
    <row r="19" spans="1:10" x14ac:dyDescent="0.3">
      <c r="A19" s="15"/>
      <c r="B19" s="16"/>
      <c r="F19" t="s">
        <v>28</v>
      </c>
      <c r="G19" s="49"/>
    </row>
    <row r="20" spans="1:10" ht="16.2" thickBot="1" x14ac:dyDescent="0.35">
      <c r="A20" s="81" t="s">
        <v>119</v>
      </c>
      <c r="B20" s="82"/>
      <c r="C20" s="72" t="s">
        <v>4</v>
      </c>
    </row>
    <row r="21" spans="1:10" ht="18.600000000000001" thickBot="1" x14ac:dyDescent="0.35">
      <c r="A21" s="68" t="s">
        <v>5</v>
      </c>
      <c r="B21" s="70" t="s">
        <v>6</v>
      </c>
      <c r="C21" s="71" t="s">
        <v>7</v>
      </c>
      <c r="D21" s="104" t="s">
        <v>108</v>
      </c>
      <c r="E21" s="105"/>
      <c r="F21" s="105"/>
      <c r="G21" s="106"/>
      <c r="H21" s="102" t="s">
        <v>97</v>
      </c>
      <c r="I21" s="102"/>
      <c r="J21" s="103"/>
    </row>
    <row r="22" spans="1:10" ht="16.8" thickTop="1" thickBot="1" x14ac:dyDescent="0.35">
      <c r="A22" s="3" t="s">
        <v>8</v>
      </c>
      <c r="B22" s="7">
        <v>194.48</v>
      </c>
      <c r="C22" s="1">
        <v>0</v>
      </c>
      <c r="D22" s="8" t="s">
        <v>20</v>
      </c>
      <c r="E22" s="9" t="s">
        <v>21</v>
      </c>
      <c r="F22" s="9" t="s">
        <v>22</v>
      </c>
      <c r="G22" s="50" t="s">
        <v>23</v>
      </c>
      <c r="H22" s="55" t="s">
        <v>43</v>
      </c>
      <c r="I22" s="76">
        <v>39</v>
      </c>
      <c r="J22" s="76"/>
    </row>
    <row r="23" spans="1:10" ht="16.8" thickTop="1" thickBot="1" x14ac:dyDescent="0.35">
      <c r="A23" s="4" t="s">
        <v>9</v>
      </c>
      <c r="B23" s="7">
        <f>B22*1.2215</f>
        <v>237.55732</v>
      </c>
      <c r="C23" s="2">
        <v>0.2215</v>
      </c>
      <c r="D23" s="8" t="s">
        <v>24</v>
      </c>
      <c r="E23" s="9" t="s">
        <v>21</v>
      </c>
      <c r="F23" s="9" t="s">
        <v>25</v>
      </c>
      <c r="G23" s="50" t="s">
        <v>21</v>
      </c>
      <c r="H23" s="55" t="s">
        <v>96</v>
      </c>
      <c r="I23" s="76">
        <v>58</v>
      </c>
      <c r="J23" s="76"/>
    </row>
    <row r="24" spans="1:10" ht="16.8" thickTop="1" thickBot="1" x14ac:dyDescent="0.35">
      <c r="A24" s="3" t="s">
        <v>10</v>
      </c>
      <c r="B24" s="7">
        <f>B23*1.3372</f>
        <v>317.66164830399998</v>
      </c>
      <c r="C24" s="2">
        <v>0.3372</v>
      </c>
      <c r="D24" s="8" t="s">
        <v>26</v>
      </c>
      <c r="E24" s="9" t="s">
        <v>21</v>
      </c>
      <c r="F24" s="9" t="s">
        <v>27</v>
      </c>
      <c r="G24" s="50" t="s">
        <v>21</v>
      </c>
      <c r="H24" s="55" t="s">
        <v>98</v>
      </c>
      <c r="I24" s="76" t="s">
        <v>99</v>
      </c>
      <c r="J24" s="76"/>
    </row>
    <row r="25" spans="1:10" ht="16.8" thickTop="1" thickBot="1" x14ac:dyDescent="0.35">
      <c r="A25" s="4" t="s">
        <v>11</v>
      </c>
      <c r="B25" s="7">
        <f>B24*1.114</f>
        <v>353.875076210656</v>
      </c>
      <c r="C25" s="2">
        <v>0.114</v>
      </c>
      <c r="D25" s="8" t="s">
        <v>29</v>
      </c>
      <c r="E25" s="9" t="s">
        <v>23</v>
      </c>
      <c r="F25" s="9" t="s">
        <v>30</v>
      </c>
      <c r="G25" s="50" t="s">
        <v>21</v>
      </c>
      <c r="H25" s="55" t="s">
        <v>51</v>
      </c>
      <c r="I25" s="76">
        <v>200</v>
      </c>
      <c r="J25" s="76"/>
    </row>
    <row r="26" spans="1:10" ht="16.8" thickTop="1" thickBot="1" x14ac:dyDescent="0.35">
      <c r="A26" s="4" t="s">
        <v>12</v>
      </c>
      <c r="B26" s="7">
        <f>B25*1.0984</f>
        <v>388.69638370978458</v>
      </c>
      <c r="C26" s="2">
        <v>9.8400000000000001E-2</v>
      </c>
      <c r="D26" s="8" t="s">
        <v>31</v>
      </c>
      <c r="E26" s="9" t="s">
        <v>21</v>
      </c>
      <c r="F26" s="9" t="s">
        <v>106</v>
      </c>
      <c r="G26" s="50" t="s">
        <v>21</v>
      </c>
      <c r="H26" s="55" t="s">
        <v>55</v>
      </c>
      <c r="I26" s="76">
        <v>200</v>
      </c>
      <c r="J26" s="76"/>
    </row>
    <row r="27" spans="1:10" ht="16.8" thickTop="1" thickBot="1" x14ac:dyDescent="0.35">
      <c r="A27" s="4" t="s">
        <v>13</v>
      </c>
      <c r="B27" s="7">
        <f>B26*1.1727</f>
        <v>455.82424917646443</v>
      </c>
      <c r="C27" s="2">
        <v>0.17269999999999999</v>
      </c>
      <c r="D27" s="8" t="s">
        <v>33</v>
      </c>
      <c r="E27" s="9" t="s">
        <v>21</v>
      </c>
      <c r="F27" s="9" t="s">
        <v>34</v>
      </c>
      <c r="G27" s="50" t="s">
        <v>23</v>
      </c>
      <c r="H27" s="56" t="s">
        <v>100</v>
      </c>
      <c r="I27" s="77" t="s">
        <v>99</v>
      </c>
      <c r="J27" s="77"/>
    </row>
    <row r="28" spans="1:10" ht="16.8" thickTop="1" thickBot="1" x14ac:dyDescent="0.35">
      <c r="A28" s="3" t="s">
        <v>14</v>
      </c>
      <c r="B28" s="7">
        <f>B27*1.0695</f>
        <v>487.50403449422868</v>
      </c>
      <c r="C28" s="2">
        <v>6.9500000000000006E-2</v>
      </c>
      <c r="D28" s="11" t="s">
        <v>35</v>
      </c>
      <c r="E28" s="12" t="s">
        <v>23</v>
      </c>
      <c r="F28" s="8" t="s">
        <v>102</v>
      </c>
      <c r="G28" s="50" t="s">
        <v>21</v>
      </c>
      <c r="H28" s="96"/>
      <c r="I28" s="96"/>
      <c r="J28" s="96"/>
    </row>
    <row r="29" spans="1:10" ht="16.8" thickTop="1" thickBot="1" x14ac:dyDescent="0.35">
      <c r="A29" s="4" t="s">
        <v>15</v>
      </c>
      <c r="B29" s="7">
        <f>B28*1.3026</f>
        <v>635.02275533218221</v>
      </c>
      <c r="C29" s="2">
        <v>0.30259999999999998</v>
      </c>
      <c r="D29" s="8" t="s">
        <v>101</v>
      </c>
      <c r="E29" s="9" t="s">
        <v>21</v>
      </c>
      <c r="F29" s="39" t="s">
        <v>103</v>
      </c>
      <c r="G29" s="50" t="s">
        <v>21</v>
      </c>
    </row>
    <row r="30" spans="1:10" ht="16.8" thickTop="1" thickBot="1" x14ac:dyDescent="0.35">
      <c r="A30" s="4" t="s">
        <v>16</v>
      </c>
      <c r="B30" s="7">
        <f>B29*1.5137</f>
        <v>961.23394474632425</v>
      </c>
      <c r="C30" s="2">
        <v>0.51370000000000005</v>
      </c>
      <c r="D30" s="8" t="s">
        <v>104</v>
      </c>
      <c r="E30" s="9" t="s">
        <v>21</v>
      </c>
      <c r="F30" s="39" t="s">
        <v>107</v>
      </c>
      <c r="G30" s="50" t="s">
        <v>21</v>
      </c>
    </row>
    <row r="31" spans="1:10" ht="16.8" thickTop="1" thickBot="1" x14ac:dyDescent="0.35">
      <c r="A31" s="6" t="s">
        <v>17</v>
      </c>
      <c r="B31" s="17">
        <f>B30*1.1971</f>
        <v>1150.6931552558249</v>
      </c>
      <c r="C31" s="2">
        <v>0.1971</v>
      </c>
      <c r="D31" s="51" t="s">
        <v>105</v>
      </c>
      <c r="E31" s="52" t="s">
        <v>21</v>
      </c>
      <c r="F31" s="53"/>
      <c r="G31" s="54"/>
    </row>
    <row r="32" spans="1:10" ht="15" thickBot="1" x14ac:dyDescent="0.35">
      <c r="A32" s="18"/>
      <c r="B32" s="18"/>
      <c r="C32" s="19"/>
    </row>
    <row r="33" spans="1:2" ht="15.6" thickTop="1" thickBot="1" x14ac:dyDescent="0.35">
      <c r="A33" s="18"/>
      <c r="B33" s="18"/>
    </row>
    <row r="34" spans="1:2" ht="15.6" thickTop="1" thickBot="1" x14ac:dyDescent="0.35">
      <c r="A34" s="18"/>
      <c r="B34" s="18"/>
    </row>
    <row r="35" spans="1:2" ht="15" thickTop="1" x14ac:dyDescent="0.3"/>
  </sheetData>
  <sheetProtection algorithmName="SHA-512" hashValue="QuVYr7vs//D8Uvzd6ulmDUt4BJhjjLWiWGC+o4VMoKSBBq107obcurVhoMEIeBgIl9gqIHWOpAid7kRSZqdwDw==" saltValue="5k6jt6rIFHDZkKN0b2J4VQ==" spinCount="100000" sheet="1" objects="1" scenarios="1"/>
  <mergeCells count="29">
    <mergeCell ref="A7:B7"/>
    <mergeCell ref="D8:G8"/>
    <mergeCell ref="A20:B20"/>
    <mergeCell ref="D21:G21"/>
    <mergeCell ref="A1:C1"/>
    <mergeCell ref="A2:C2"/>
    <mergeCell ref="A3:C3"/>
    <mergeCell ref="A4:C4"/>
    <mergeCell ref="A5:C5"/>
    <mergeCell ref="A6:C6"/>
    <mergeCell ref="D7:F7"/>
    <mergeCell ref="E3:F3"/>
    <mergeCell ref="E4:F4"/>
    <mergeCell ref="H8:J8"/>
    <mergeCell ref="I9:J9"/>
    <mergeCell ref="I10:J10"/>
    <mergeCell ref="I11:J11"/>
    <mergeCell ref="I12:J12"/>
    <mergeCell ref="I13:J13"/>
    <mergeCell ref="I14:J14"/>
    <mergeCell ref="I26:J26"/>
    <mergeCell ref="I27:J27"/>
    <mergeCell ref="H28:J28"/>
    <mergeCell ref="H15:J15"/>
    <mergeCell ref="H21:J21"/>
    <mergeCell ref="I22:J22"/>
    <mergeCell ref="I23:J23"/>
    <mergeCell ref="I24:J24"/>
    <mergeCell ref="I25:J2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09F6-09DA-4D02-8F50-9BFDAAD0BB8F}">
  <dimension ref="A1:P26"/>
  <sheetViews>
    <sheetView workbookViewId="0">
      <selection activeCell="E11" sqref="E11:J11"/>
    </sheetView>
  </sheetViews>
  <sheetFormatPr defaultRowHeight="14.4" x14ac:dyDescent="0.3"/>
  <cols>
    <col min="1" max="1" width="24" customWidth="1"/>
    <col min="2" max="2" width="13.6640625" customWidth="1"/>
    <col min="3" max="3" width="17" customWidth="1"/>
    <col min="4" max="4" width="7.109375" customWidth="1"/>
    <col min="5" max="5" width="20.88671875" customWidth="1"/>
    <col min="10" max="11" width="6.33203125" customWidth="1"/>
    <col min="12" max="12" width="10.5546875" customWidth="1"/>
    <col min="13" max="13" width="36.109375" customWidth="1"/>
    <col min="14" max="14" width="0.21875" customWidth="1"/>
    <col min="15" max="16" width="8.88671875" hidden="1" customWidth="1"/>
  </cols>
  <sheetData>
    <row r="1" spans="1:16" ht="90" customHeight="1" thickBot="1" x14ac:dyDescent="0.35">
      <c r="A1" s="136" t="s">
        <v>110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6" ht="16.2" thickBot="1" x14ac:dyDescent="0.35">
      <c r="A2" s="137" t="s">
        <v>37</v>
      </c>
      <c r="B2" s="138"/>
      <c r="C2" s="67" t="s">
        <v>121</v>
      </c>
      <c r="D2" s="5"/>
      <c r="E2" s="139" t="s">
        <v>38</v>
      </c>
      <c r="F2" s="140"/>
      <c r="G2" s="141"/>
      <c r="H2" s="5"/>
      <c r="I2" s="5"/>
      <c r="J2" s="5"/>
      <c r="K2" s="5"/>
      <c r="M2" s="65" t="s">
        <v>39</v>
      </c>
    </row>
    <row r="3" spans="1:16" ht="15" thickBot="1" x14ac:dyDescent="0.35">
      <c r="A3" s="20"/>
      <c r="B3" s="20"/>
      <c r="C3" s="21"/>
      <c r="E3" s="142" t="s">
        <v>40</v>
      </c>
      <c r="F3" s="143"/>
      <c r="G3" s="144"/>
      <c r="H3" s="5"/>
      <c r="I3" s="5"/>
      <c r="J3" s="5"/>
      <c r="K3" s="5"/>
      <c r="M3" s="59" t="s">
        <v>41</v>
      </c>
    </row>
    <row r="4" spans="1:16" ht="15" thickBot="1" x14ac:dyDescent="0.35">
      <c r="A4" s="145" t="s">
        <v>42</v>
      </c>
      <c r="B4" s="146"/>
      <c r="C4" s="147"/>
      <c r="E4" s="23" t="s">
        <v>43</v>
      </c>
      <c r="F4" s="93">
        <v>39</v>
      </c>
      <c r="G4" s="128"/>
      <c r="H4" s="5"/>
      <c r="I4" s="5"/>
      <c r="J4" s="5"/>
      <c r="K4" s="5"/>
      <c r="M4" s="60" t="s">
        <v>113</v>
      </c>
    </row>
    <row r="5" spans="1:16" ht="15.6" thickTop="1" thickBot="1" x14ac:dyDescent="0.35">
      <c r="A5" s="25" t="s">
        <v>44</v>
      </c>
      <c r="B5" s="26" t="s">
        <v>45</v>
      </c>
      <c r="C5" s="27" t="s">
        <v>128</v>
      </c>
      <c r="D5" s="28"/>
      <c r="E5" s="23" t="s">
        <v>46</v>
      </c>
      <c r="F5" s="93">
        <v>58</v>
      </c>
      <c r="G5" s="128"/>
      <c r="H5" s="29"/>
      <c r="I5" s="29"/>
      <c r="J5" s="29" t="s">
        <v>28</v>
      </c>
      <c r="K5" s="29"/>
      <c r="M5" s="59" t="s">
        <v>47</v>
      </c>
      <c r="O5">
        <v>0</v>
      </c>
    </row>
    <row r="6" spans="1:16" ht="15" thickBot="1" x14ac:dyDescent="0.35">
      <c r="A6" s="30" t="s">
        <v>48</v>
      </c>
      <c r="B6" s="31" t="s">
        <v>49</v>
      </c>
      <c r="C6" s="32" t="s">
        <v>50</v>
      </c>
      <c r="D6" s="28"/>
      <c r="E6" s="23" t="s">
        <v>51</v>
      </c>
      <c r="F6" s="93">
        <v>200</v>
      </c>
      <c r="G6" s="128"/>
      <c r="H6" s="29"/>
      <c r="I6" s="29"/>
      <c r="J6" s="29"/>
      <c r="K6" s="29"/>
      <c r="M6" s="61" t="s">
        <v>52</v>
      </c>
    </row>
    <row r="7" spans="1:16" ht="15" thickBot="1" x14ac:dyDescent="0.35">
      <c r="A7" s="25" t="s">
        <v>53</v>
      </c>
      <c r="B7" s="26" t="s">
        <v>49</v>
      </c>
      <c r="C7" s="27" t="s">
        <v>54</v>
      </c>
      <c r="D7" s="28"/>
      <c r="E7" s="23" t="s">
        <v>55</v>
      </c>
      <c r="F7" s="93">
        <v>200</v>
      </c>
      <c r="G7" s="128"/>
      <c r="H7" s="29"/>
      <c r="I7" s="29"/>
      <c r="J7" s="29"/>
      <c r="K7" s="29"/>
    </row>
    <row r="8" spans="1:16" ht="15" thickBot="1" x14ac:dyDescent="0.35">
      <c r="A8" s="30" t="s">
        <v>56</v>
      </c>
      <c r="B8" s="31" t="s">
        <v>49</v>
      </c>
      <c r="C8" s="32" t="s">
        <v>54</v>
      </c>
      <c r="D8" s="28"/>
      <c r="E8" s="23" t="s">
        <v>120</v>
      </c>
      <c r="F8" s="93" t="s">
        <v>121</v>
      </c>
      <c r="G8" s="128"/>
      <c r="H8" s="29"/>
      <c r="I8" s="29"/>
      <c r="J8" s="29"/>
      <c r="K8" s="33"/>
      <c r="L8" s="29"/>
      <c r="N8" s="29"/>
      <c r="O8" s="29"/>
      <c r="P8" s="29"/>
    </row>
    <row r="9" spans="1:16" ht="16.2" thickBot="1" x14ac:dyDescent="0.35">
      <c r="A9" s="25" t="s">
        <v>57</v>
      </c>
      <c r="B9" s="26" t="s">
        <v>58</v>
      </c>
      <c r="C9" s="27" t="s">
        <v>50</v>
      </c>
      <c r="D9" s="28"/>
      <c r="E9" s="66" t="s">
        <v>98</v>
      </c>
      <c r="F9" s="129" t="s">
        <v>121</v>
      </c>
      <c r="G9" s="130"/>
      <c r="K9" s="34"/>
      <c r="L9" s="131" t="s">
        <v>60</v>
      </c>
      <c r="M9" s="132"/>
      <c r="N9" s="29"/>
      <c r="O9" s="29"/>
      <c r="P9" s="29"/>
    </row>
    <row r="10" spans="1:16" ht="15" thickBot="1" x14ac:dyDescent="0.35">
      <c r="A10" s="30" t="s">
        <v>61</v>
      </c>
      <c r="B10" s="31" t="s">
        <v>58</v>
      </c>
      <c r="C10" s="32" t="s">
        <v>54</v>
      </c>
      <c r="D10" s="28"/>
      <c r="E10" s="78" t="s">
        <v>59</v>
      </c>
      <c r="F10" s="79"/>
      <c r="G10" s="79"/>
      <c r="H10" s="79"/>
      <c r="I10" s="79"/>
      <c r="J10" s="79"/>
      <c r="K10" s="34"/>
      <c r="L10" s="35" t="s">
        <v>62</v>
      </c>
      <c r="M10" s="62" t="s">
        <v>63</v>
      </c>
      <c r="N10" s="29"/>
      <c r="O10" s="29"/>
      <c r="P10" s="29"/>
    </row>
    <row r="11" spans="1:16" ht="23.4" thickBot="1" x14ac:dyDescent="0.35">
      <c r="A11" s="25" t="s">
        <v>64</v>
      </c>
      <c r="B11" s="26" t="s">
        <v>58</v>
      </c>
      <c r="C11" s="27" t="s">
        <v>112</v>
      </c>
      <c r="D11" s="28"/>
      <c r="E11" s="133" t="s">
        <v>123</v>
      </c>
      <c r="F11" s="134"/>
      <c r="G11" s="134"/>
      <c r="H11" s="134"/>
      <c r="I11" s="134"/>
      <c r="J11" s="135"/>
      <c r="K11" s="33"/>
      <c r="L11" s="24" t="s">
        <v>62</v>
      </c>
      <c r="M11" s="60" t="s">
        <v>122</v>
      </c>
      <c r="N11" s="29"/>
      <c r="O11" s="29"/>
      <c r="P11" s="29"/>
    </row>
    <row r="12" spans="1:16" ht="15" thickBot="1" x14ac:dyDescent="0.35">
      <c r="A12" s="30" t="s">
        <v>65</v>
      </c>
      <c r="B12" s="31" t="s">
        <v>58</v>
      </c>
      <c r="C12" s="32" t="s">
        <v>112</v>
      </c>
      <c r="D12" s="28"/>
      <c r="E12" s="113" t="s">
        <v>124</v>
      </c>
      <c r="F12" s="114"/>
      <c r="G12" s="114"/>
      <c r="H12" s="114"/>
      <c r="I12" s="114"/>
      <c r="J12" s="115"/>
      <c r="K12" s="34"/>
      <c r="L12" s="22" t="s">
        <v>66</v>
      </c>
      <c r="M12" s="59" t="s">
        <v>67</v>
      </c>
      <c r="N12" s="29"/>
      <c r="O12" s="29"/>
      <c r="P12" s="29"/>
    </row>
    <row r="13" spans="1:16" ht="15" thickBot="1" x14ac:dyDescent="0.35">
      <c r="A13" s="25" t="s">
        <v>68</v>
      </c>
      <c r="B13" s="26" t="s">
        <v>58</v>
      </c>
      <c r="C13" s="27" t="s">
        <v>112</v>
      </c>
      <c r="D13" s="28"/>
      <c r="E13" s="113" t="s">
        <v>125</v>
      </c>
      <c r="F13" s="114"/>
      <c r="G13" s="114"/>
      <c r="H13" s="114"/>
      <c r="I13" s="114"/>
      <c r="J13" s="115"/>
      <c r="K13" s="34"/>
      <c r="L13" s="36" t="s">
        <v>69</v>
      </c>
      <c r="M13" s="63" t="s">
        <v>70</v>
      </c>
      <c r="N13" s="29"/>
      <c r="O13" s="29"/>
      <c r="P13" s="29"/>
    </row>
    <row r="14" spans="1:16" ht="15" thickBot="1" x14ac:dyDescent="0.35">
      <c r="A14" s="30" t="s">
        <v>71</v>
      </c>
      <c r="B14" s="31" t="s">
        <v>72</v>
      </c>
      <c r="C14" s="32" t="s">
        <v>73</v>
      </c>
      <c r="D14" s="28"/>
      <c r="E14" s="125" t="s">
        <v>126</v>
      </c>
      <c r="F14" s="126"/>
      <c r="G14" s="126"/>
      <c r="H14" s="126"/>
      <c r="I14" s="126"/>
      <c r="J14" s="127"/>
      <c r="K14" s="34"/>
      <c r="L14" s="37" t="s">
        <v>75</v>
      </c>
      <c r="M14" s="64" t="s">
        <v>76</v>
      </c>
      <c r="N14" s="29"/>
      <c r="O14" s="29"/>
      <c r="P14" s="29"/>
    </row>
    <row r="15" spans="1:16" ht="15" thickBot="1" x14ac:dyDescent="0.35">
      <c r="A15" s="25" t="s">
        <v>77</v>
      </c>
      <c r="B15" s="26" t="s">
        <v>72</v>
      </c>
      <c r="C15" s="27" t="s">
        <v>73</v>
      </c>
      <c r="D15" s="28"/>
      <c r="E15" s="113" t="s">
        <v>74</v>
      </c>
      <c r="F15" s="114"/>
      <c r="G15" s="114"/>
      <c r="H15" s="114"/>
      <c r="I15" s="114"/>
      <c r="J15" s="115"/>
      <c r="K15" s="34"/>
      <c r="L15" s="29"/>
      <c r="M15" s="29"/>
      <c r="N15" s="29"/>
      <c r="O15" s="29"/>
      <c r="P15" s="29"/>
    </row>
    <row r="16" spans="1:16" ht="15" thickBot="1" x14ac:dyDescent="0.35">
      <c r="A16" s="30" t="s">
        <v>79</v>
      </c>
      <c r="B16" s="31" t="s">
        <v>72</v>
      </c>
      <c r="C16" s="32"/>
      <c r="D16" s="28"/>
      <c r="E16" s="113" t="s">
        <v>78</v>
      </c>
      <c r="F16" s="114"/>
      <c r="G16" s="114"/>
      <c r="H16" s="114"/>
      <c r="I16" s="114"/>
      <c r="J16" s="115"/>
      <c r="K16" s="33"/>
      <c r="L16" s="29"/>
      <c r="M16" s="29"/>
      <c r="N16" s="29"/>
      <c r="O16" s="29"/>
      <c r="P16" s="29"/>
    </row>
    <row r="17" spans="1:16" ht="15" thickBot="1" x14ac:dyDescent="0.35">
      <c r="A17" s="25" t="s">
        <v>80</v>
      </c>
      <c r="B17" s="26" t="s">
        <v>72</v>
      </c>
      <c r="C17" s="27" t="s">
        <v>73</v>
      </c>
      <c r="D17" s="28"/>
      <c r="E17" s="113" t="s">
        <v>127</v>
      </c>
      <c r="F17" s="114"/>
      <c r="G17" s="114"/>
      <c r="H17" s="114"/>
      <c r="I17" s="114"/>
      <c r="J17" s="115"/>
      <c r="K17" s="34"/>
      <c r="L17" s="29"/>
      <c r="M17" s="29"/>
      <c r="N17" s="29"/>
      <c r="O17" s="29"/>
      <c r="P17" s="29"/>
    </row>
    <row r="18" spans="1:16" ht="15" thickBot="1" x14ac:dyDescent="0.35">
      <c r="A18" s="30" t="s">
        <v>82</v>
      </c>
      <c r="B18" s="31" t="s">
        <v>72</v>
      </c>
      <c r="C18" s="32" t="s">
        <v>73</v>
      </c>
      <c r="D18" s="28"/>
      <c r="E18" s="113" t="s">
        <v>81</v>
      </c>
      <c r="F18" s="114"/>
      <c r="G18" s="114"/>
      <c r="H18" s="114"/>
      <c r="I18" s="114"/>
      <c r="J18" s="115"/>
      <c r="K18" s="34"/>
      <c r="L18" s="29"/>
      <c r="M18" s="29"/>
      <c r="N18" s="28"/>
      <c r="O18" s="28"/>
      <c r="P18" s="29"/>
    </row>
    <row r="19" spans="1:16" ht="15" thickBot="1" x14ac:dyDescent="0.35">
      <c r="A19" s="25" t="s">
        <v>84</v>
      </c>
      <c r="B19" s="26" t="s">
        <v>72</v>
      </c>
      <c r="C19" s="27" t="s">
        <v>73</v>
      </c>
      <c r="D19" s="28"/>
      <c r="E19" s="125" t="s">
        <v>83</v>
      </c>
      <c r="F19" s="126"/>
      <c r="G19" s="126"/>
      <c r="H19" s="126"/>
      <c r="I19" s="126"/>
      <c r="J19" s="127"/>
      <c r="K19" s="34"/>
      <c r="L19" s="29"/>
      <c r="M19" s="28"/>
      <c r="N19" s="28"/>
      <c r="O19" s="28"/>
      <c r="P19" s="28"/>
    </row>
    <row r="20" spans="1:16" ht="15" thickBot="1" x14ac:dyDescent="0.35">
      <c r="A20" s="30" t="s">
        <v>86</v>
      </c>
      <c r="B20" s="31" t="s">
        <v>72</v>
      </c>
      <c r="C20" s="32"/>
      <c r="D20" s="28"/>
      <c r="E20" s="113" t="s">
        <v>85</v>
      </c>
      <c r="F20" s="114"/>
      <c r="G20" s="114"/>
      <c r="H20" s="114"/>
      <c r="I20" s="114"/>
      <c r="J20" s="115"/>
      <c r="K20" s="34"/>
      <c r="L20" s="29"/>
      <c r="M20" s="28"/>
      <c r="N20" s="28"/>
      <c r="O20" s="28"/>
      <c r="P20" s="28"/>
    </row>
    <row r="21" spans="1:16" ht="15" thickBot="1" x14ac:dyDescent="0.35">
      <c r="A21" s="25" t="s">
        <v>88</v>
      </c>
      <c r="B21" s="26" t="s">
        <v>72</v>
      </c>
      <c r="C21" s="27"/>
      <c r="D21" s="38"/>
      <c r="E21" s="113" t="s">
        <v>87</v>
      </c>
      <c r="F21" s="114"/>
      <c r="G21" s="114"/>
      <c r="H21" s="114"/>
      <c r="I21" s="114"/>
      <c r="J21" s="115"/>
      <c r="K21" s="34"/>
      <c r="L21" s="29"/>
      <c r="M21" s="28"/>
      <c r="N21" s="28"/>
      <c r="O21" s="28"/>
      <c r="P21" s="28"/>
    </row>
    <row r="22" spans="1:16" ht="15" thickBot="1" x14ac:dyDescent="0.35">
      <c r="A22" s="30" t="s">
        <v>90</v>
      </c>
      <c r="B22" s="31" t="s">
        <v>72</v>
      </c>
      <c r="C22" s="32"/>
      <c r="E22" s="113" t="s">
        <v>89</v>
      </c>
      <c r="F22" s="114"/>
      <c r="G22" s="114"/>
      <c r="H22" s="114"/>
      <c r="I22" s="114"/>
      <c r="J22" s="115"/>
      <c r="K22" s="34"/>
      <c r="L22" s="28"/>
      <c r="M22" s="28"/>
      <c r="P22" s="28"/>
    </row>
    <row r="23" spans="1:16" x14ac:dyDescent="0.3">
      <c r="A23" s="107" t="s">
        <v>92</v>
      </c>
      <c r="B23" s="108"/>
      <c r="C23" s="109"/>
      <c r="E23" s="113" t="s">
        <v>91</v>
      </c>
      <c r="F23" s="114"/>
      <c r="G23" s="114"/>
      <c r="H23" s="114"/>
      <c r="I23" s="114"/>
      <c r="J23" s="115"/>
    </row>
    <row r="24" spans="1:16" x14ac:dyDescent="0.3">
      <c r="A24" s="110"/>
      <c r="B24" s="111"/>
      <c r="C24" s="112"/>
      <c r="E24" s="113" t="s">
        <v>93</v>
      </c>
      <c r="F24" s="114"/>
      <c r="G24" s="114"/>
      <c r="H24" s="114"/>
      <c r="I24" s="114"/>
      <c r="J24" s="115"/>
    </row>
    <row r="25" spans="1:16" ht="15" thickBot="1" x14ac:dyDescent="0.35">
      <c r="A25" s="119" t="s">
        <v>95</v>
      </c>
      <c r="B25" s="120"/>
      <c r="C25" s="121"/>
      <c r="E25" s="116" t="s">
        <v>94</v>
      </c>
      <c r="F25" s="117"/>
      <c r="G25" s="117"/>
      <c r="H25" s="117"/>
      <c r="I25" s="117"/>
      <c r="J25" s="118"/>
    </row>
    <row r="26" spans="1:16" x14ac:dyDescent="0.3">
      <c r="A26" s="122"/>
      <c r="B26" s="123"/>
      <c r="C26" s="124"/>
    </row>
  </sheetData>
  <sheetProtection algorithmName="SHA-512" hashValue="TX85K1kplgecf/VKL3dcTrR4HT9tS2iNM8SMcC60g3VW0RHdFz0TGaMq9PDkHxsxTRRBulPJpW84Dzlx9hM4yA==" saltValue="TfWcarttlVc2c98ZII70EQ==" spinCount="100000" sheet="1" objects="1" scenarios="1"/>
  <mergeCells count="30">
    <mergeCell ref="L9:M9"/>
    <mergeCell ref="E11:J11"/>
    <mergeCell ref="A1:P1"/>
    <mergeCell ref="A2:B2"/>
    <mergeCell ref="E2:G2"/>
    <mergeCell ref="E3:G3"/>
    <mergeCell ref="A4:C4"/>
    <mergeCell ref="F4:G4"/>
    <mergeCell ref="E17:J17"/>
    <mergeCell ref="F5:G5"/>
    <mergeCell ref="F6:G6"/>
    <mergeCell ref="F7:G7"/>
    <mergeCell ref="E10:J10"/>
    <mergeCell ref="E12:J12"/>
    <mergeCell ref="E13:J13"/>
    <mergeCell ref="E14:J14"/>
    <mergeCell ref="E15:J15"/>
    <mergeCell ref="E16:J16"/>
    <mergeCell ref="F8:G8"/>
    <mergeCell ref="F9:G9"/>
    <mergeCell ref="A23:C24"/>
    <mergeCell ref="E24:J24"/>
    <mergeCell ref="E25:J25"/>
    <mergeCell ref="A25:C26"/>
    <mergeCell ref="E18:J18"/>
    <mergeCell ref="E19:J19"/>
    <mergeCell ref="E20:J20"/>
    <mergeCell ref="E21:J21"/>
    <mergeCell ref="E22:J22"/>
    <mergeCell ref="E23:J2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EMED GLOBAL 200 CE</vt:lpstr>
      <vt:lpstr>EMED GLOBAL 300 CE - Coletivo</vt:lpstr>
      <vt:lpstr>EMED GLOBAL 400 CE- Apartamento</vt:lpstr>
      <vt:lpstr>REGRAS COMERCIAIS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Fabio</dc:creator>
  <cp:lastModifiedBy>Fabio Fabio</cp:lastModifiedBy>
  <dcterms:created xsi:type="dcterms:W3CDTF">2024-08-12T18:29:17Z</dcterms:created>
  <dcterms:modified xsi:type="dcterms:W3CDTF">2025-09-18T19:30:14Z</dcterms:modified>
</cp:coreProperties>
</file>